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auricio\Documentos\Fichas tecnicas\2025\"/>
    </mc:Choice>
  </mc:AlternateContent>
  <bookViews>
    <workbookView xWindow="0" yWindow="0" windowWidth="19200" windowHeight="11595"/>
  </bookViews>
  <sheets>
    <sheet name="FT 2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5" i="1" l="1"/>
  <c r="Q14" i="1" l="1"/>
  <c r="Q13" i="1"/>
  <c r="Q12" i="1"/>
  <c r="Q11" i="1"/>
  <c r="Q10" i="1"/>
  <c r="Q9" i="1"/>
  <c r="Q8" i="1"/>
  <c r="Q7" i="1"/>
  <c r="Q6" i="1"/>
  <c r="P14" i="1"/>
  <c r="O14" i="1"/>
  <c r="P8" i="1"/>
  <c r="O8" i="1"/>
  <c r="P12" i="1" l="1"/>
  <c r="P11" i="1"/>
  <c r="P10" i="1"/>
  <c r="O12" i="1" l="1"/>
  <c r="N12" i="1"/>
  <c r="M12" i="1"/>
  <c r="L12" i="1"/>
  <c r="K12" i="1"/>
  <c r="J12" i="1"/>
  <c r="I12" i="1"/>
  <c r="H12" i="1"/>
  <c r="G12" i="1"/>
  <c r="F12" i="1"/>
  <c r="E12" i="1"/>
  <c r="D12" i="1"/>
  <c r="C12" i="1"/>
  <c r="O11" i="1"/>
  <c r="O10" i="1"/>
  <c r="N8" i="1"/>
  <c r="N14" i="1" l="1"/>
  <c r="M14" i="1"/>
  <c r="N11" i="1"/>
  <c r="M11" i="1"/>
  <c r="K11" i="1"/>
  <c r="L11" i="1"/>
  <c r="N10" i="1"/>
  <c r="M10" i="1"/>
  <c r="L10" i="1"/>
  <c r="M8" i="1"/>
  <c r="L8" i="1"/>
  <c r="L14" i="1" l="1"/>
  <c r="F14" i="1"/>
  <c r="E14" i="1"/>
  <c r="D14" i="1"/>
  <c r="J11" i="1"/>
  <c r="I11" i="1"/>
  <c r="I14" i="1" s="1"/>
  <c r="H11" i="1"/>
  <c r="H14" i="1" s="1"/>
  <c r="G11" i="1"/>
  <c r="G14" i="1" s="1"/>
  <c r="C11" i="1"/>
  <c r="C14" i="1" s="1"/>
  <c r="K10" i="1"/>
  <c r="J10" i="1"/>
  <c r="I10" i="1"/>
  <c r="H10" i="1"/>
  <c r="G10" i="1"/>
  <c r="F10" i="1"/>
  <c r="E10" i="1"/>
  <c r="C10" i="1"/>
  <c r="K8" i="1"/>
  <c r="J8" i="1"/>
  <c r="I8" i="1"/>
  <c r="H8" i="1"/>
  <c r="G8" i="1"/>
  <c r="F8" i="1"/>
  <c r="C8" i="1"/>
  <c r="K14" i="1" l="1"/>
  <c r="J14" i="1"/>
</calcChain>
</file>

<file path=xl/sharedStrings.xml><?xml version="1.0" encoding="utf-8"?>
<sst xmlns="http://schemas.openxmlformats.org/spreadsheetml/2006/main" count="29" uniqueCount="29">
  <si>
    <t>GASTO ANUAL DE MEDICAMENTOS POR PERSONA</t>
  </si>
  <si>
    <t>Fila</t>
  </si>
  <si>
    <t>2013</t>
  </si>
  <si>
    <t>A</t>
  </si>
  <si>
    <t>Valor total de medicamentos comercializados vía farmacias (millones de pesos) (1)</t>
  </si>
  <si>
    <t>A'</t>
  </si>
  <si>
    <t>Valor total de medicamentos comercializados vía farmacias (millones de dólares) (1)</t>
  </si>
  <si>
    <t>B</t>
  </si>
  <si>
    <t>Volumen total de medicamentos comercializados vía farmacias (millones de unidades) (1)</t>
  </si>
  <si>
    <t>C = A / B</t>
  </si>
  <si>
    <t>Precio Unitario (pesos)</t>
  </si>
  <si>
    <t>D</t>
  </si>
  <si>
    <t>Población total (millones de habitantes) (2)</t>
  </si>
  <si>
    <t>E = B / D</t>
  </si>
  <si>
    <t>Consumo anual promedio de medicamentos por persona (unidades)</t>
  </si>
  <si>
    <t>F = A/D/12</t>
  </si>
  <si>
    <t xml:space="preserve"> Gasto mensual promedio de medicamentos por persona (pesos)</t>
  </si>
  <si>
    <t>F' = A'/D/12</t>
  </si>
  <si>
    <t xml:space="preserve"> Gasto mensual de medicamentos por persona (dólares)</t>
  </si>
  <si>
    <t>G</t>
  </si>
  <si>
    <t>H = F / G  %</t>
  </si>
  <si>
    <t>Porcentual del salario dedicado a compra de  medicamentos</t>
  </si>
  <si>
    <t xml:space="preserve"> Nota: los valores monetarios son en pesos corrientes de cada año.</t>
  </si>
  <si>
    <t xml:space="preserve"> (1) Fuente: IQVIA Argentina</t>
  </si>
  <si>
    <t xml:space="preserve"> (2) INDEC</t>
  </si>
  <si>
    <t>FICHA TÉCNICA Nº 22</t>
  </si>
  <si>
    <t>Remuneración promedio mensual de los trabajadores registrados del sector privado (pesos) (3)</t>
  </si>
  <si>
    <t xml:space="preserve"> (3) Fuente: Ministerio de Trabajo - Observatorio de Empleo y Dinámica Empresarial - Año 2024</t>
  </si>
  <si>
    <t>Variación anual acumulativa 2024-2003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</si>
</sst>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i/>
      <sz val="9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31">
    <xf numFmtId="0" fontId="0" fillId="0" borderId="0" xfId="0"/>
    <xf numFmtId="0" fontId="1" fillId="0" borderId="0" xfId="0" applyFont="1"/>
    <xf numFmtId="0" fontId="3" fillId="0" borderId="0" xfId="0" applyFont="1" applyFill="1" applyBorder="1"/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/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3" fontId="5" fillId="0" borderId="8" xfId="0" applyNumberFormat="1" applyFont="1" applyFill="1" applyBorder="1" applyAlignment="1">
      <alignment vertical="center"/>
    </xf>
    <xf numFmtId="3" fontId="5" fillId="0" borderId="9" xfId="0" applyNumberFormat="1" applyFont="1" applyFill="1" applyBorder="1" applyAlignment="1">
      <alignment vertical="center"/>
    </xf>
    <xf numFmtId="3" fontId="5" fillId="0" borderId="10" xfId="0" applyNumberFormat="1" applyFont="1" applyFill="1" applyBorder="1" applyAlignment="1">
      <alignment vertical="center"/>
    </xf>
    <xf numFmtId="164" fontId="2" fillId="0" borderId="11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vertical="center"/>
    </xf>
    <xf numFmtId="165" fontId="5" fillId="0" borderId="9" xfId="0" applyNumberFormat="1" applyFont="1" applyFill="1" applyBorder="1" applyAlignment="1">
      <alignment vertical="center"/>
    </xf>
    <xf numFmtId="165" fontId="5" fillId="0" borderId="10" xfId="0" applyNumberFormat="1" applyFont="1" applyFill="1" applyBorder="1" applyAlignment="1">
      <alignment vertical="center"/>
    </xf>
    <xf numFmtId="165" fontId="5" fillId="0" borderId="12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horizontal="center" vertical="center"/>
    </xf>
    <xf numFmtId="10" fontId="2" fillId="0" borderId="15" xfId="0" applyNumberFormat="1" applyFont="1" applyFill="1" applyBorder="1" applyAlignment="1">
      <alignment vertical="center"/>
    </xf>
    <xf numFmtId="164" fontId="2" fillId="0" borderId="16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/>
    <xf numFmtId="164" fontId="3" fillId="0" borderId="0" xfId="0" applyNumberFormat="1" applyFont="1" applyFill="1" applyBorder="1"/>
    <xf numFmtId="0" fontId="5" fillId="0" borderId="7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/>
    </xf>
    <xf numFmtId="0" fontId="2" fillId="0" borderId="14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3" fontId="0" fillId="0" borderId="0" xfId="0" applyNumberFormat="1"/>
    <xf numFmtId="10" fontId="2" fillId="0" borderId="18" xfId="0" applyNumberFormat="1" applyFont="1" applyFill="1" applyBorder="1" applyAlignment="1">
      <alignment vertical="center"/>
    </xf>
    <xf numFmtId="164" fontId="0" fillId="0" borderId="0" xfId="1" applyNumberFormat="1" applyFont="1"/>
    <xf numFmtId="164" fontId="5" fillId="0" borderId="17" xfId="1" applyNumberFormat="1" applyFont="1" applyFill="1" applyBorder="1" applyAlignment="1">
      <alignment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8"/>
  <sheetViews>
    <sheetView tabSelected="1" zoomScale="85" zoomScaleNormal="85" workbookViewId="0"/>
  </sheetViews>
  <sheetFormatPr baseColWidth="10" defaultRowHeight="15" x14ac:dyDescent="0.25"/>
  <cols>
    <col min="1" max="1" width="11.85546875" customWidth="1"/>
    <col min="2" max="2" width="50.5703125" customWidth="1"/>
    <col min="3" max="15" width="10.28515625" customWidth="1"/>
    <col min="16" max="16" width="11.28515625" customWidth="1"/>
    <col min="17" max="17" width="15.85546875" customWidth="1"/>
  </cols>
  <sheetData>
    <row r="1" spans="1:18" ht="15.75" x14ac:dyDescent="0.25">
      <c r="A1" s="1" t="s">
        <v>25</v>
      </c>
    </row>
    <row r="2" spans="1:18" ht="15.75" x14ac:dyDescent="0.25">
      <c r="A2" s="26" t="s">
        <v>0</v>
      </c>
      <c r="B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spans="1:18" ht="15.75" thickBot="1" x14ac:dyDescent="0.3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spans="1:18" ht="57.75" customHeight="1" thickBot="1" x14ac:dyDescent="0.3">
      <c r="A4" s="3" t="s">
        <v>1</v>
      </c>
      <c r="B4" s="4"/>
      <c r="C4" s="5">
        <v>2003</v>
      </c>
      <c r="D4" s="5">
        <v>2012</v>
      </c>
      <c r="E4" s="6" t="s">
        <v>2</v>
      </c>
      <c r="F4" s="7">
        <v>2014</v>
      </c>
      <c r="G4" s="7">
        <v>2015</v>
      </c>
      <c r="H4" s="7">
        <v>2016</v>
      </c>
      <c r="I4" s="7">
        <v>2017</v>
      </c>
      <c r="J4" s="7">
        <v>2018</v>
      </c>
      <c r="K4" s="7">
        <v>2019</v>
      </c>
      <c r="L4" s="7">
        <v>2020</v>
      </c>
      <c r="M4" s="7">
        <v>2021</v>
      </c>
      <c r="N4" s="7">
        <v>2022</v>
      </c>
      <c r="O4" s="7">
        <v>2023</v>
      </c>
      <c r="P4" s="7">
        <v>2024</v>
      </c>
      <c r="Q4" s="8" t="s">
        <v>28</v>
      </c>
    </row>
    <row r="5" spans="1:18" ht="39" customHeight="1" x14ac:dyDescent="0.25">
      <c r="A5" s="9" t="s">
        <v>3</v>
      </c>
      <c r="B5" s="23" t="s">
        <v>4</v>
      </c>
      <c r="C5" s="10">
        <v>7943</v>
      </c>
      <c r="D5" s="11">
        <v>44561.275000000001</v>
      </c>
      <c r="E5" s="12">
        <v>54891.65</v>
      </c>
      <c r="F5" s="12">
        <v>73981.215000000011</v>
      </c>
      <c r="G5" s="12">
        <v>94047.552500000005</v>
      </c>
      <c r="H5" s="12">
        <v>139516.02500000002</v>
      </c>
      <c r="I5" s="12">
        <v>177701.65875</v>
      </c>
      <c r="J5" s="12">
        <v>231878.35</v>
      </c>
      <c r="K5" s="12">
        <v>397575.75</v>
      </c>
      <c r="L5" s="12">
        <v>592077.80500000005</v>
      </c>
      <c r="M5" s="12">
        <v>1012755</v>
      </c>
      <c r="N5" s="12">
        <v>1694438</v>
      </c>
      <c r="O5" s="12">
        <v>4228969</v>
      </c>
      <c r="P5" s="12">
        <v>13439186.536097102</v>
      </c>
      <c r="Q5" s="13">
        <f>+(P5/C5)^(0.05)-1</f>
        <v>0.45017168438903599</v>
      </c>
    </row>
    <row r="6" spans="1:18" ht="39.75" customHeight="1" x14ac:dyDescent="0.25">
      <c r="A6" s="9" t="s">
        <v>5</v>
      </c>
      <c r="B6" s="23" t="s">
        <v>6</v>
      </c>
      <c r="C6" s="10">
        <v>2710.2893738140415</v>
      </c>
      <c r="D6" s="11">
        <v>9784.3624999999993</v>
      </c>
      <c r="E6" s="12">
        <v>10023.3375</v>
      </c>
      <c r="F6" s="12">
        <v>9124.3075000000008</v>
      </c>
      <c r="G6" s="12">
        <v>10170.9575</v>
      </c>
      <c r="H6" s="12">
        <v>9345.7374999999993</v>
      </c>
      <c r="I6" s="12">
        <v>10732.7</v>
      </c>
      <c r="J6" s="12">
        <v>8556.2124999999996</v>
      </c>
      <c r="K6" s="12">
        <v>8252.6537500000013</v>
      </c>
      <c r="L6" s="12">
        <v>8356.5625</v>
      </c>
      <c r="M6" s="12">
        <v>10609</v>
      </c>
      <c r="N6" s="12">
        <v>12937</v>
      </c>
      <c r="O6" s="12">
        <v>14283.735043315863</v>
      </c>
      <c r="P6" s="12">
        <v>14613.012421917931</v>
      </c>
      <c r="Q6" s="13">
        <f t="shared" ref="Q6:Q14" si="0">+(P6/C6)^(0.05)-1</f>
        <v>8.7893055709365342E-2</v>
      </c>
    </row>
    <row r="7" spans="1:18" ht="38.25" customHeight="1" x14ac:dyDescent="0.25">
      <c r="A7" s="9" t="s">
        <v>7</v>
      </c>
      <c r="B7" s="23" t="s">
        <v>8</v>
      </c>
      <c r="C7" s="14">
        <v>346</v>
      </c>
      <c r="D7" s="15">
        <v>681</v>
      </c>
      <c r="E7" s="16">
        <v>710.9</v>
      </c>
      <c r="F7" s="16">
        <v>688.5</v>
      </c>
      <c r="G7" s="16">
        <v>724</v>
      </c>
      <c r="H7" s="16">
        <v>736</v>
      </c>
      <c r="I7" s="16">
        <v>741</v>
      </c>
      <c r="J7" s="16">
        <v>710</v>
      </c>
      <c r="K7" s="16">
        <v>670</v>
      </c>
      <c r="L7" s="16">
        <v>690</v>
      </c>
      <c r="M7" s="16">
        <v>762.3</v>
      </c>
      <c r="N7" s="16">
        <v>790.5</v>
      </c>
      <c r="O7" s="16">
        <v>761.74274600000001</v>
      </c>
      <c r="P7" s="16">
        <v>705.34717799999999</v>
      </c>
      <c r="Q7" s="13">
        <f t="shared" si="0"/>
        <v>3.6254290511687159E-2</v>
      </c>
    </row>
    <row r="8" spans="1:18" ht="30" customHeight="1" x14ac:dyDescent="0.25">
      <c r="A8" s="9" t="s">
        <v>9</v>
      </c>
      <c r="B8" s="24" t="s">
        <v>10</v>
      </c>
      <c r="C8" s="14">
        <f>+C5/C7</f>
        <v>22.956647398843931</v>
      </c>
      <c r="D8" s="14">
        <v>65.435058737151252</v>
      </c>
      <c r="E8" s="14">
        <v>77.214305809537208</v>
      </c>
      <c r="F8" s="17">
        <f t="shared" ref="F8:K8" si="1">+F5/F7</f>
        <v>107.45274509803923</v>
      </c>
      <c r="G8" s="17">
        <f t="shared" si="1"/>
        <v>129.89993439226521</v>
      </c>
      <c r="H8" s="17">
        <f t="shared" si="1"/>
        <v>189.559816576087</v>
      </c>
      <c r="I8" s="17">
        <f t="shared" si="1"/>
        <v>239.81330465587044</v>
      </c>
      <c r="J8" s="17">
        <f t="shared" si="1"/>
        <v>326.58922535211269</v>
      </c>
      <c r="K8" s="17">
        <f t="shared" si="1"/>
        <v>593.39664179104477</v>
      </c>
      <c r="L8" s="17">
        <f>+L5/L7</f>
        <v>858.08377536231887</v>
      </c>
      <c r="M8" s="17">
        <f>+M5/M7</f>
        <v>1328.5517512790241</v>
      </c>
      <c r="N8" s="17">
        <f>+N5/N7</f>
        <v>2143.5015812776724</v>
      </c>
      <c r="O8" s="17">
        <f>+O5/O7</f>
        <v>5551.7023591058914</v>
      </c>
      <c r="P8" s="17">
        <f>+P5/P7</f>
        <v>19053.293123258376</v>
      </c>
      <c r="Q8" s="13">
        <f t="shared" si="0"/>
        <v>0.39943612071604795</v>
      </c>
    </row>
    <row r="9" spans="1:18" ht="30" customHeight="1" x14ac:dyDescent="0.25">
      <c r="A9" s="9" t="s">
        <v>11</v>
      </c>
      <c r="B9" s="24" t="s">
        <v>12</v>
      </c>
      <c r="C9" s="14">
        <v>37</v>
      </c>
      <c r="D9" s="14">
        <v>41.7</v>
      </c>
      <c r="E9" s="17">
        <v>42.2</v>
      </c>
      <c r="F9" s="17">
        <v>42.7</v>
      </c>
      <c r="G9" s="17">
        <v>43.131965999999998</v>
      </c>
      <c r="H9" s="17">
        <v>43.590367999999998</v>
      </c>
      <c r="I9" s="17">
        <v>44.044811000000003</v>
      </c>
      <c r="J9" s="17">
        <v>44.494501999999997</v>
      </c>
      <c r="K9" s="17">
        <v>44.938712000000002</v>
      </c>
      <c r="L9" s="17">
        <v>45.376762999999997</v>
      </c>
      <c r="M9" s="17">
        <v>45.8</v>
      </c>
      <c r="N9" s="17">
        <v>46.23</v>
      </c>
      <c r="O9" s="17">
        <v>46.654581</v>
      </c>
      <c r="P9" s="17">
        <v>47.067641000000002</v>
      </c>
      <c r="Q9" s="13">
        <f t="shared" si="0"/>
        <v>1.2106083772199572E-2</v>
      </c>
    </row>
    <row r="10" spans="1:18" ht="36" customHeight="1" x14ac:dyDescent="0.25">
      <c r="A10" s="9" t="s">
        <v>13</v>
      </c>
      <c r="B10" s="23" t="s">
        <v>14</v>
      </c>
      <c r="C10" s="14">
        <f>+C7/C9</f>
        <v>9.3513513513513509</v>
      </c>
      <c r="D10" s="14">
        <v>16.330935251798561</v>
      </c>
      <c r="E10" s="17">
        <f t="shared" ref="E10:F10" si="2">+E7/E9</f>
        <v>16.845971563981042</v>
      </c>
      <c r="F10" s="17">
        <f t="shared" si="2"/>
        <v>16.124121779859482</v>
      </c>
      <c r="G10" s="17">
        <f t="shared" ref="G10:K10" si="3">+G7/G9</f>
        <v>16.785694396587441</v>
      </c>
      <c r="H10" s="17">
        <f t="shared" si="3"/>
        <v>16.884464017371911</v>
      </c>
      <c r="I10" s="17">
        <f t="shared" si="3"/>
        <v>16.82377522292013</v>
      </c>
      <c r="J10" s="17">
        <f t="shared" si="3"/>
        <v>15.957027679509707</v>
      </c>
      <c r="K10" s="17">
        <f t="shared" si="3"/>
        <v>14.909194549234076</v>
      </c>
      <c r="L10" s="17">
        <f>+L7/L9</f>
        <v>15.206020755601276</v>
      </c>
      <c r="M10" s="17">
        <f t="shared" ref="M10:N10" si="4">+M7/M9</f>
        <v>16.644104803493448</v>
      </c>
      <c r="N10" s="17">
        <f t="shared" si="4"/>
        <v>17.099286177806619</v>
      </c>
      <c r="O10" s="17">
        <f>+O7/O9</f>
        <v>16.327287260387141</v>
      </c>
      <c r="P10" s="17">
        <f>+P7/P9</f>
        <v>14.985819620745385</v>
      </c>
      <c r="Q10" s="13">
        <f t="shared" si="0"/>
        <v>2.3859363288762481E-2</v>
      </c>
    </row>
    <row r="11" spans="1:18" ht="36.75" customHeight="1" x14ac:dyDescent="0.25">
      <c r="A11" s="9" t="s">
        <v>15</v>
      </c>
      <c r="B11" s="23" t="s">
        <v>16</v>
      </c>
      <c r="C11" s="14">
        <f>+C5/C9/12</f>
        <v>17.88963963963964</v>
      </c>
      <c r="D11" s="14">
        <v>89.051308952837715</v>
      </c>
      <c r="E11" s="14">
        <v>108.39583333333333</v>
      </c>
      <c r="F11" s="17">
        <v>144.38176229508198</v>
      </c>
      <c r="G11" s="17">
        <f t="shared" ref="G11:J11" si="5">+G5/G9/12</f>
        <v>181.70505007044349</v>
      </c>
      <c r="H11" s="17">
        <f t="shared" si="5"/>
        <v>266.71799184321338</v>
      </c>
      <c r="I11" s="17">
        <f t="shared" si="5"/>
        <v>336.21376108300245</v>
      </c>
      <c r="J11" s="17">
        <f t="shared" si="5"/>
        <v>434.28277573110796</v>
      </c>
      <c r="K11" s="17">
        <f>+K5/K9/12</f>
        <v>737.25549811040412</v>
      </c>
      <c r="L11" s="17">
        <f>+L5/L9/12</f>
        <v>1087.3366415170103</v>
      </c>
      <c r="M11" s="17">
        <f t="shared" ref="M11:N11" si="6">+M5/M9/12</f>
        <v>1842.71288209607</v>
      </c>
      <c r="N11" s="17">
        <f t="shared" si="6"/>
        <v>3054.362246737328</v>
      </c>
      <c r="O11" s="17">
        <f>+O5/O9/12</f>
        <v>7553.6866001075723</v>
      </c>
      <c r="P11" s="17">
        <f>+P5/P9/12</f>
        <v>23794.101160528211</v>
      </c>
      <c r="Q11" s="13">
        <f t="shared" si="0"/>
        <v>0.43282577551962853</v>
      </c>
      <c r="R11" s="30"/>
    </row>
    <row r="12" spans="1:18" ht="35.25" customHeight="1" x14ac:dyDescent="0.25">
      <c r="A12" s="9" t="s">
        <v>17</v>
      </c>
      <c r="B12" s="23" t="s">
        <v>18</v>
      </c>
      <c r="C12" s="14">
        <f>+C6/C9/12</f>
        <v>6.1042553464280216</v>
      </c>
      <c r="D12" s="14">
        <f t="shared" ref="D12:P12" si="7">+D6/D9/12</f>
        <v>19.55308253397282</v>
      </c>
      <c r="E12" s="14">
        <f t="shared" si="7"/>
        <v>19.793320497630329</v>
      </c>
      <c r="F12" s="17">
        <f t="shared" si="7"/>
        <v>17.807001366120218</v>
      </c>
      <c r="G12" s="17">
        <f t="shared" si="7"/>
        <v>19.650849944254031</v>
      </c>
      <c r="H12" s="17">
        <f t="shared" si="7"/>
        <v>17.866595169220258</v>
      </c>
      <c r="I12" s="17">
        <f t="shared" si="7"/>
        <v>20.306402646765054</v>
      </c>
      <c r="J12" s="17">
        <f t="shared" si="7"/>
        <v>16.024849729374054</v>
      </c>
      <c r="K12" s="17">
        <f t="shared" si="7"/>
        <v>15.303534863957237</v>
      </c>
      <c r="L12" s="17">
        <f t="shared" si="7"/>
        <v>15.34662594450233</v>
      </c>
      <c r="M12" s="17">
        <f t="shared" si="7"/>
        <v>19.303129548762737</v>
      </c>
      <c r="N12" s="17">
        <f t="shared" si="7"/>
        <v>23.319994231739855</v>
      </c>
      <c r="O12" s="17">
        <f t="shared" si="7"/>
        <v>25.513277112265893</v>
      </c>
      <c r="P12" s="17">
        <f t="shared" si="7"/>
        <v>25.872361760382841</v>
      </c>
      <c r="Q12" s="13">
        <f t="shared" si="0"/>
        <v>7.4880462781828028E-2</v>
      </c>
    </row>
    <row r="13" spans="1:18" ht="39" customHeight="1" x14ac:dyDescent="0.25">
      <c r="A13" s="9" t="s">
        <v>19</v>
      </c>
      <c r="B13" s="23" t="s">
        <v>26</v>
      </c>
      <c r="C13" s="11">
        <v>1050</v>
      </c>
      <c r="D13" s="11">
        <v>6973</v>
      </c>
      <c r="E13" s="12">
        <v>8835</v>
      </c>
      <c r="F13" s="12">
        <v>11649</v>
      </c>
      <c r="G13" s="12">
        <v>15277</v>
      </c>
      <c r="H13" s="12">
        <v>20295</v>
      </c>
      <c r="I13" s="12">
        <v>26233</v>
      </c>
      <c r="J13" s="12">
        <v>33439</v>
      </c>
      <c r="K13" s="12">
        <v>48453</v>
      </c>
      <c r="L13" s="12">
        <v>67443</v>
      </c>
      <c r="M13" s="12">
        <v>100733</v>
      </c>
      <c r="N13" s="12">
        <v>174255</v>
      </c>
      <c r="O13" s="12">
        <v>402189.52007057797</v>
      </c>
      <c r="P13" s="12">
        <v>1251248</v>
      </c>
      <c r="Q13" s="13">
        <f t="shared" si="0"/>
        <v>0.42497650861582725</v>
      </c>
      <c r="R13" s="29"/>
    </row>
    <row r="14" spans="1:18" ht="41.25" customHeight="1" thickBot="1" x14ac:dyDescent="0.3">
      <c r="A14" s="18" t="s">
        <v>20</v>
      </c>
      <c r="B14" s="25" t="s">
        <v>21</v>
      </c>
      <c r="C14" s="19">
        <f>+C11/C13</f>
        <v>1.7037752037752037E-2</v>
      </c>
      <c r="D14" s="19">
        <f t="shared" ref="D14:N14" si="8">+D11/D13</f>
        <v>1.2770874652636988E-2</v>
      </c>
      <c r="E14" s="19">
        <f t="shared" si="8"/>
        <v>1.2268911526127146E-2</v>
      </c>
      <c r="F14" s="19">
        <f t="shared" si="8"/>
        <v>1.239434820972461E-2</v>
      </c>
      <c r="G14" s="19">
        <f t="shared" si="8"/>
        <v>1.1894026973256758E-2</v>
      </c>
      <c r="H14" s="19">
        <f t="shared" si="8"/>
        <v>1.3142054291363064E-2</v>
      </c>
      <c r="I14" s="19">
        <f t="shared" si="8"/>
        <v>1.2816443452254887E-2</v>
      </c>
      <c r="J14" s="19">
        <f t="shared" si="8"/>
        <v>1.2987313488175722E-2</v>
      </c>
      <c r="K14" s="19">
        <f t="shared" si="8"/>
        <v>1.5215889585998888E-2</v>
      </c>
      <c r="L14" s="19">
        <f t="shared" si="8"/>
        <v>1.6122305376644133E-2</v>
      </c>
      <c r="M14" s="19">
        <f t="shared" si="8"/>
        <v>1.8293040831664598E-2</v>
      </c>
      <c r="N14" s="19">
        <f t="shared" si="8"/>
        <v>1.7528118256218347E-2</v>
      </c>
      <c r="O14" s="19">
        <f>+O11/O13</f>
        <v>1.8781410810460746E-2</v>
      </c>
      <c r="P14" s="28">
        <f>+P11/P13</f>
        <v>1.901629505943523E-2</v>
      </c>
      <c r="Q14" s="20">
        <f t="shared" si="0"/>
        <v>5.5083482824751506E-3</v>
      </c>
    </row>
    <row r="15" spans="1:18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</row>
    <row r="16" spans="1:18" x14ac:dyDescent="0.25">
      <c r="A16" s="21" t="s">
        <v>22</v>
      </c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20" x14ac:dyDescent="0.25">
      <c r="A17" s="21" t="s">
        <v>23</v>
      </c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20" x14ac:dyDescent="0.25">
      <c r="A18" s="21" t="s">
        <v>24</v>
      </c>
      <c r="B18" s="2"/>
      <c r="C18" s="2"/>
      <c r="D18" s="2"/>
      <c r="E18" s="2"/>
      <c r="F18" s="2"/>
      <c r="G18" s="2"/>
      <c r="H18" s="22"/>
      <c r="I18" s="2"/>
      <c r="J18" s="2"/>
      <c r="K18" s="2"/>
      <c r="L18" s="2"/>
      <c r="M18" s="2"/>
      <c r="N18" s="2"/>
      <c r="O18" s="2"/>
      <c r="P18" s="2"/>
      <c r="Q18" s="2"/>
    </row>
    <row r="19" spans="1:20" x14ac:dyDescent="0.25">
      <c r="A19" s="21" t="s">
        <v>27</v>
      </c>
      <c r="B19" s="2"/>
      <c r="C19" s="2"/>
      <c r="D19" s="2"/>
      <c r="E19" s="2"/>
      <c r="F19" s="2"/>
      <c r="G19" s="2"/>
      <c r="H19" s="22"/>
      <c r="I19" s="2"/>
      <c r="J19" s="2"/>
      <c r="K19" s="2"/>
      <c r="L19" s="2"/>
      <c r="M19" s="2"/>
      <c r="N19" s="2"/>
      <c r="O19" s="2"/>
      <c r="P19" s="2"/>
      <c r="Q19" s="2"/>
      <c r="T19" s="27"/>
    </row>
    <row r="20" spans="1:20" x14ac:dyDescent="0.25">
      <c r="H20" s="22"/>
      <c r="T20" s="27"/>
    </row>
    <row r="21" spans="1:20" x14ac:dyDescent="0.25">
      <c r="H21" s="22"/>
    </row>
    <row r="22" spans="1:20" x14ac:dyDescent="0.25">
      <c r="H22" s="22"/>
    </row>
    <row r="23" spans="1:20" x14ac:dyDescent="0.25">
      <c r="D23" s="2"/>
      <c r="G23" s="2"/>
      <c r="H23" s="22"/>
    </row>
    <row r="24" spans="1:20" x14ac:dyDescent="0.25">
      <c r="H24" s="22"/>
    </row>
    <row r="25" spans="1:20" x14ac:dyDescent="0.25">
      <c r="H25" s="22"/>
    </row>
    <row r="26" spans="1:20" x14ac:dyDescent="0.25">
      <c r="H26" s="22"/>
    </row>
    <row r="27" spans="1:20" x14ac:dyDescent="0.25">
      <c r="H27" s="22"/>
    </row>
    <row r="28" spans="1:20" x14ac:dyDescent="0.25">
      <c r="H28" s="22"/>
      <c r="I28" s="22"/>
    </row>
  </sheetData>
  <pageMargins left="0.70866141732283472" right="0.70866141732283472" top="0.94488188976377963" bottom="0.74803149606299213" header="0.31496062992125984" footer="0.31496062992125984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FT 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Maito</dc:creator>
  <cp:lastModifiedBy>Mauricio Claverí</cp:lastModifiedBy>
  <cp:lastPrinted>2020-03-10T17:54:12Z</cp:lastPrinted>
  <dcterms:created xsi:type="dcterms:W3CDTF">2020-03-10T15:59:02Z</dcterms:created>
  <dcterms:modified xsi:type="dcterms:W3CDTF">2025-05-06T18:53:45Z</dcterms:modified>
</cp:coreProperties>
</file>