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Cilfa\Asuntos Económicos\Fichas técnicas\2025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63" i="1"/>
  <c r="D62" i="1"/>
  <c r="A59" i="1" l="1"/>
  <c r="I94" i="1"/>
  <c r="H94" i="1"/>
  <c r="J59" i="1"/>
  <c r="G60" i="1"/>
  <c r="D60" i="1" l="1"/>
  <c r="B60" i="1"/>
  <c r="B94" i="1"/>
  <c r="E60" i="1"/>
  <c r="E94" i="1"/>
  <c r="F59" i="1"/>
  <c r="F94" i="1"/>
  <c r="C94" i="1"/>
  <c r="B59" i="1"/>
  <c r="E59" i="1"/>
  <c r="J60" i="1"/>
  <c r="H60" i="1"/>
  <c r="H59" i="1"/>
  <c r="C60" i="1"/>
  <c r="C59" i="1"/>
  <c r="I60" i="1"/>
  <c r="I59" i="1"/>
  <c r="D59" i="1"/>
  <c r="G59" i="1"/>
  <c r="F60" i="1"/>
  <c r="J58" i="1" l="1"/>
  <c r="I58" i="1"/>
  <c r="H58" i="1"/>
  <c r="G58" i="1"/>
  <c r="F58" i="1"/>
  <c r="E58" i="1"/>
  <c r="D58" i="1"/>
  <c r="C58" i="1"/>
  <c r="B58" i="1"/>
  <c r="I57" i="1" l="1"/>
  <c r="J57" i="1"/>
  <c r="H57" i="1"/>
  <c r="G57" i="1"/>
  <c r="F57" i="1"/>
  <c r="E57" i="1"/>
  <c r="D57" i="1"/>
  <c r="C57" i="1"/>
  <c r="B56" i="1"/>
  <c r="B57" i="1"/>
  <c r="J56" i="1" l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J46" i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1" i="1"/>
  <c r="I41" i="1"/>
  <c r="H41" i="1"/>
  <c r="G41" i="1"/>
  <c r="F41" i="1"/>
  <c r="E41" i="1"/>
  <c r="D41" i="1"/>
  <c r="C41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</calcChain>
</file>

<file path=xl/sharedStrings.xml><?xml version="1.0" encoding="utf-8"?>
<sst xmlns="http://schemas.openxmlformats.org/spreadsheetml/2006/main" count="51" uniqueCount="19">
  <si>
    <t>Mercado total de medicamentos</t>
  </si>
  <si>
    <t>Venta bajo receta</t>
  </si>
  <si>
    <t>Venta libre</t>
  </si>
  <si>
    <t>Millones $</t>
  </si>
  <si>
    <t>Millones U$S</t>
  </si>
  <si>
    <t>Mill.Unidades</t>
  </si>
  <si>
    <t>FICHA TECNICA Nº 2</t>
  </si>
  <si>
    <t>FICHA TECNICA Nº 3</t>
  </si>
  <si>
    <t>MERCADO ARGENTINO DE MEDICAMENTOS     -</t>
  </si>
  <si>
    <t>Variaciones anuales</t>
  </si>
  <si>
    <t xml:space="preserve">MERCADO ARGENTINO DE MEDICAMENTOS    </t>
  </si>
  <si>
    <t>FICHA TECNICA Nº 4</t>
  </si>
  <si>
    <t>A precios de venta al público</t>
  </si>
  <si>
    <t xml:space="preserve">          Fuente: IQVIA Argentina</t>
  </si>
  <si>
    <r>
      <t>A precios de salida de laboratorio (</t>
    </r>
    <r>
      <rPr>
        <b/>
        <i/>
        <sz val="12"/>
        <color theme="1"/>
        <rFont val="Arial"/>
        <family val="2"/>
      </rPr>
      <t>ex-manufacturer</t>
    </r>
    <r>
      <rPr>
        <b/>
        <sz val="12"/>
        <color theme="1"/>
        <rFont val="Arial"/>
        <family val="2"/>
      </rPr>
      <t>)</t>
    </r>
  </si>
  <si>
    <t>2024/2004</t>
  </si>
  <si>
    <t>Tasa anual acumulativa, 2024-04. Vtas en $</t>
  </si>
  <si>
    <t>Tasa anual acumulativa, 2024-04. Vtas en U$S</t>
  </si>
  <si>
    <t>Tasa anual acumulativa, 2024-04. Vtas en unid.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</si>
</sst>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color theme="1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Fill="1" applyBorder="1"/>
    <xf numFmtId="0" fontId="3" fillId="0" borderId="7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3" fontId="3" fillId="0" borderId="14" xfId="0" applyNumberFormat="1" applyFont="1" applyFill="1" applyBorder="1"/>
    <xf numFmtId="3" fontId="3" fillId="0" borderId="15" xfId="0" applyNumberFormat="1" applyFont="1" applyFill="1" applyBorder="1"/>
    <xf numFmtId="0" fontId="4" fillId="0" borderId="0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164" fontId="3" fillId="0" borderId="14" xfId="0" applyNumberFormat="1" applyFont="1" applyFill="1" applyBorder="1"/>
    <xf numFmtId="164" fontId="3" fillId="0" borderId="15" xfId="0" applyNumberFormat="1" applyFont="1" applyFill="1" applyBorder="1"/>
    <xf numFmtId="164" fontId="0" fillId="0" borderId="0" xfId="0" applyNumberFormat="1"/>
    <xf numFmtId="0" fontId="7" fillId="0" borderId="0" xfId="0" applyFont="1"/>
    <xf numFmtId="3" fontId="3" fillId="0" borderId="20" xfId="0" applyNumberFormat="1" applyFont="1" applyFill="1" applyBorder="1"/>
    <xf numFmtId="3" fontId="3" fillId="0" borderId="21" xfId="0" applyNumberFormat="1" applyFont="1" applyFill="1" applyBorder="1"/>
    <xf numFmtId="164" fontId="3" fillId="0" borderId="20" xfId="0" applyNumberFormat="1" applyFont="1" applyFill="1" applyBorder="1"/>
    <xf numFmtId="164" fontId="3" fillId="0" borderId="21" xfId="0" applyNumberFormat="1" applyFont="1" applyFill="1" applyBorder="1"/>
    <xf numFmtId="0" fontId="8" fillId="0" borderId="0" xfId="0" applyFont="1"/>
    <xf numFmtId="164" fontId="8" fillId="0" borderId="0" xfId="0" applyNumberFormat="1" applyFont="1" applyBorder="1"/>
    <xf numFmtId="0" fontId="4" fillId="0" borderId="0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4" fillId="0" borderId="0" xfId="0" applyFont="1"/>
    <xf numFmtId="3" fontId="3" fillId="0" borderId="18" xfId="0" applyNumberFormat="1" applyFont="1" applyFill="1" applyBorder="1"/>
    <xf numFmtId="3" fontId="3" fillId="0" borderId="19" xfId="0" applyNumberFormat="1" applyFont="1" applyFill="1" applyBorder="1"/>
    <xf numFmtId="0" fontId="3" fillId="0" borderId="17" xfId="0" applyFont="1" applyFill="1" applyBorder="1" applyAlignment="1">
      <alignment horizontal="center"/>
    </xf>
    <xf numFmtId="164" fontId="1" fillId="0" borderId="0" xfId="0" applyNumberFormat="1" applyFont="1" applyFill="1" applyBorder="1"/>
    <xf numFmtId="164" fontId="3" fillId="0" borderId="18" xfId="0" applyNumberFormat="1" applyFont="1" applyFill="1" applyBorder="1"/>
    <xf numFmtId="164" fontId="3" fillId="0" borderId="19" xfId="0" applyNumberFormat="1" applyFont="1" applyFill="1" applyBorder="1"/>
    <xf numFmtId="0" fontId="1" fillId="0" borderId="0" xfId="0" applyFont="1"/>
    <xf numFmtId="165" fontId="0" fillId="0" borderId="0" xfId="1" applyNumberFormat="1" applyFont="1"/>
    <xf numFmtId="3" fontId="0" fillId="0" borderId="0" xfId="0" applyNumberFormat="1"/>
    <xf numFmtId="164" fontId="0" fillId="0" borderId="0" xfId="2" applyNumberFormat="1" applyFont="1"/>
    <xf numFmtId="0" fontId="0" fillId="0" borderId="25" xfId="0" applyBorder="1"/>
    <xf numFmtId="0" fontId="0" fillId="0" borderId="26" xfId="0" applyBorder="1"/>
    <xf numFmtId="0" fontId="0" fillId="0" borderId="27" xfId="0" applyBorder="1"/>
    <xf numFmtId="2" fontId="0" fillId="0" borderId="0" xfId="0" applyNumberFormat="1"/>
    <xf numFmtId="1" fontId="0" fillId="0" borderId="0" xfId="0" applyNumberFormat="1"/>
    <xf numFmtId="0" fontId="1" fillId="0" borderId="28" xfId="0" applyFont="1" applyFill="1" applyBorder="1"/>
    <xf numFmtId="43" fontId="0" fillId="0" borderId="0" xfId="1" applyFont="1"/>
    <xf numFmtId="164" fontId="1" fillId="0" borderId="0" xfId="2" applyNumberFormat="1" applyFont="1" applyFill="1" applyBorder="1"/>
    <xf numFmtId="0" fontId="9" fillId="0" borderId="2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abSelected="1" topLeftCell="A55" zoomScale="85" zoomScaleNormal="85" workbookViewId="0">
      <selection activeCell="D63" sqref="B63:D63"/>
    </sheetView>
  </sheetViews>
  <sheetFormatPr baseColWidth="10" defaultRowHeight="15" x14ac:dyDescent="0.25"/>
  <cols>
    <col min="1" max="1" width="9.42578125" customWidth="1"/>
    <col min="2" max="2" width="14.5703125" bestFit="1" customWidth="1"/>
    <col min="3" max="3" width="18.28515625" customWidth="1"/>
    <col min="4" max="10" width="12.7109375" customWidth="1"/>
    <col min="12" max="12" width="16.42578125" bestFit="1" customWidth="1"/>
  </cols>
  <sheetData>
    <row r="1" spans="1:10" ht="15.75" x14ac:dyDescent="0.25">
      <c r="A1" s="11" t="s">
        <v>6</v>
      </c>
    </row>
    <row r="2" spans="1:10" ht="15.75" x14ac:dyDescent="0.25">
      <c r="A2" s="11" t="s">
        <v>10</v>
      </c>
    </row>
    <row r="3" spans="1:10" ht="16.5" thickBot="1" x14ac:dyDescent="0.3">
      <c r="F3" s="12" t="s">
        <v>12</v>
      </c>
    </row>
    <row r="4" spans="1:10" ht="15.75" x14ac:dyDescent="0.25">
      <c r="A4" s="45" t="s">
        <v>0</v>
      </c>
      <c r="B4" s="46"/>
      <c r="C4" s="46"/>
      <c r="D4" s="47"/>
      <c r="E4" s="48" t="s">
        <v>1</v>
      </c>
      <c r="F4" s="49"/>
      <c r="G4" s="50"/>
      <c r="H4" s="48" t="s">
        <v>2</v>
      </c>
      <c r="I4" s="49"/>
      <c r="J4" s="51"/>
    </row>
    <row r="5" spans="1:10" ht="15.75" thickBot="1" x14ac:dyDescent="0.3">
      <c r="A5" s="2"/>
      <c r="B5" s="9" t="s">
        <v>3</v>
      </c>
      <c r="C5" s="9" t="s">
        <v>4</v>
      </c>
      <c r="D5" s="9" t="s">
        <v>5</v>
      </c>
      <c r="E5" s="9" t="s">
        <v>3</v>
      </c>
      <c r="F5" s="9" t="s">
        <v>4</v>
      </c>
      <c r="G5" s="9" t="s">
        <v>5</v>
      </c>
      <c r="H5" s="9" t="s">
        <v>3</v>
      </c>
      <c r="I5" s="9" t="s">
        <v>4</v>
      </c>
      <c r="J5" s="10" t="s">
        <v>5</v>
      </c>
    </row>
    <row r="6" spans="1:10" x14ac:dyDescent="0.25">
      <c r="A6" s="3"/>
      <c r="B6" s="4"/>
      <c r="C6" s="4"/>
      <c r="D6" s="4"/>
      <c r="E6" s="4"/>
      <c r="F6" s="4"/>
      <c r="G6" s="4"/>
      <c r="H6" s="4"/>
      <c r="I6" s="4"/>
      <c r="J6" s="5"/>
    </row>
    <row r="7" spans="1:10" x14ac:dyDescent="0.25">
      <c r="A7" s="24">
        <v>2003</v>
      </c>
      <c r="B7" s="6">
        <v>7943.2210626185952</v>
      </c>
      <c r="C7" s="6">
        <v>2710.2893738140415</v>
      </c>
      <c r="D7" s="6">
        <v>346</v>
      </c>
      <c r="E7" s="6">
        <v>7165.3937381404176</v>
      </c>
      <c r="F7" s="6">
        <v>2443.9516129032259</v>
      </c>
      <c r="G7" s="6">
        <v>272</v>
      </c>
      <c r="H7" s="6">
        <v>779.3406072106261</v>
      </c>
      <c r="I7" s="6">
        <v>266.33776091081597</v>
      </c>
      <c r="J7" s="7">
        <v>74</v>
      </c>
    </row>
    <row r="8" spans="1:10" x14ac:dyDescent="0.25">
      <c r="A8" s="24">
        <v>2004</v>
      </c>
      <c r="B8" s="6">
        <v>9234.0512333965835</v>
      </c>
      <c r="C8" s="6">
        <v>3172.136</v>
      </c>
      <c r="D8" s="6">
        <v>387</v>
      </c>
      <c r="E8" s="6">
        <v>8244.3643263757112</v>
      </c>
      <c r="F8" s="6">
        <v>2805.6261859582542</v>
      </c>
      <c r="G8" s="6">
        <v>294</v>
      </c>
      <c r="H8" s="6">
        <v>991.20018975332073</v>
      </c>
      <c r="I8" s="6">
        <v>337.46204933586336</v>
      </c>
      <c r="J8" s="7">
        <v>93</v>
      </c>
    </row>
    <row r="9" spans="1:10" x14ac:dyDescent="0.25">
      <c r="A9" s="24">
        <v>2005</v>
      </c>
      <c r="B9" s="6">
        <v>10361.446869070209</v>
      </c>
      <c r="C9" s="6">
        <v>3577.4254999999998</v>
      </c>
      <c r="D9" s="6">
        <v>405</v>
      </c>
      <c r="E9" s="6">
        <v>9261.2903225806458</v>
      </c>
      <c r="F9" s="6">
        <v>3167.3007590132825</v>
      </c>
      <c r="G9" s="6">
        <v>306</v>
      </c>
      <c r="H9" s="6">
        <v>1100.1565464895634</v>
      </c>
      <c r="I9" s="6">
        <v>376.80740037950665</v>
      </c>
      <c r="J9" s="7">
        <v>100</v>
      </c>
    </row>
    <row r="10" spans="1:10" x14ac:dyDescent="0.25">
      <c r="A10" s="24">
        <v>2006</v>
      </c>
      <c r="B10" s="6">
        <v>12216.731499051233</v>
      </c>
      <c r="C10" s="6">
        <v>4009.0324999999998</v>
      </c>
      <c r="D10" s="6">
        <v>443</v>
      </c>
      <c r="E10" s="6">
        <v>10962.220113851992</v>
      </c>
      <c r="F10" s="6">
        <v>3565.2941176470586</v>
      </c>
      <c r="G10" s="6">
        <v>334</v>
      </c>
      <c r="H10" s="6">
        <v>1254.511385199241</v>
      </c>
      <c r="I10" s="6">
        <v>410.09962049335866</v>
      </c>
      <c r="J10" s="7">
        <v>109</v>
      </c>
    </row>
    <row r="11" spans="1:10" x14ac:dyDescent="0.25">
      <c r="A11" s="24">
        <v>2007</v>
      </c>
      <c r="B11" s="6">
        <v>14532.054079696392</v>
      </c>
      <c r="C11" s="6">
        <v>4703.8144999999995</v>
      </c>
      <c r="D11" s="6">
        <v>485</v>
      </c>
      <c r="E11" s="6">
        <v>13023.31119544592</v>
      </c>
      <c r="F11" s="6">
        <v>4179.6869070208732</v>
      </c>
      <c r="G11" s="6">
        <v>363</v>
      </c>
      <c r="H11" s="6">
        <v>1508.7428842504744</v>
      </c>
      <c r="I11" s="6">
        <v>484.25047438330171</v>
      </c>
      <c r="J11" s="7">
        <v>122</v>
      </c>
    </row>
    <row r="12" spans="1:10" x14ac:dyDescent="0.25">
      <c r="A12" s="24">
        <v>2008</v>
      </c>
      <c r="B12" s="6">
        <v>17811.337760910817</v>
      </c>
      <c r="C12" s="6">
        <v>5688.0889999999999</v>
      </c>
      <c r="D12" s="6">
        <v>511</v>
      </c>
      <c r="E12" s="6">
        <v>15922.760910815939</v>
      </c>
      <c r="F12" s="6">
        <v>5040.744781783681</v>
      </c>
      <c r="G12" s="6">
        <v>378</v>
      </c>
      <c r="H12" s="6">
        <v>1888.5768500948768</v>
      </c>
      <c r="I12" s="6">
        <v>597.74667931688805</v>
      </c>
      <c r="J12" s="7">
        <v>133</v>
      </c>
    </row>
    <row r="13" spans="1:10" x14ac:dyDescent="0.25">
      <c r="A13" s="24">
        <v>2009</v>
      </c>
      <c r="B13" s="6">
        <v>21913.1</v>
      </c>
      <c r="C13" s="6">
        <v>5866.9875000000002</v>
      </c>
      <c r="D13" s="6">
        <v>535</v>
      </c>
      <c r="E13" s="6">
        <v>19650.399999999998</v>
      </c>
      <c r="F13" s="6">
        <v>5261.9875000000002</v>
      </c>
      <c r="G13" s="6">
        <v>394</v>
      </c>
      <c r="H13" s="6">
        <v>2262.7000000000003</v>
      </c>
      <c r="I13" s="6">
        <v>605</v>
      </c>
      <c r="J13" s="7">
        <v>140</v>
      </c>
    </row>
    <row r="14" spans="1:10" x14ac:dyDescent="0.25">
      <c r="A14" s="24">
        <v>2010</v>
      </c>
      <c r="B14" s="6">
        <v>27657.575000000001</v>
      </c>
      <c r="C14" s="6">
        <v>7063.3750000000009</v>
      </c>
      <c r="D14" s="6">
        <v>588</v>
      </c>
      <c r="E14" s="6">
        <v>24721.8125</v>
      </c>
      <c r="F14" s="6">
        <v>6313.1750000000002</v>
      </c>
      <c r="G14" s="6">
        <v>430</v>
      </c>
      <c r="H14" s="6">
        <v>2935.7624999999998</v>
      </c>
      <c r="I14" s="6">
        <v>750.2</v>
      </c>
      <c r="J14" s="7">
        <v>158</v>
      </c>
    </row>
    <row r="15" spans="1:10" x14ac:dyDescent="0.25">
      <c r="A15" s="24">
        <v>2011</v>
      </c>
      <c r="B15" s="6">
        <v>35705.587500000001</v>
      </c>
      <c r="C15" s="6">
        <v>8637.7362499999999</v>
      </c>
      <c r="D15" s="6">
        <v>651</v>
      </c>
      <c r="E15" s="6">
        <v>31892.575000000004</v>
      </c>
      <c r="F15" s="6">
        <v>7715.2624999999998</v>
      </c>
      <c r="G15" s="6">
        <v>477</v>
      </c>
      <c r="H15" s="6">
        <v>3811.5</v>
      </c>
      <c r="I15" s="6">
        <v>922.62500000000011</v>
      </c>
      <c r="J15" s="7">
        <v>174.5</v>
      </c>
    </row>
    <row r="16" spans="1:10" x14ac:dyDescent="0.25">
      <c r="A16" s="24">
        <v>2012</v>
      </c>
      <c r="B16" s="6">
        <v>44561.275000000001</v>
      </c>
      <c r="C16" s="6">
        <v>9784.3624999999993</v>
      </c>
      <c r="D16" s="6">
        <v>681</v>
      </c>
      <c r="E16" s="6">
        <v>39960.25</v>
      </c>
      <c r="F16" s="6">
        <v>8775.2224999999999</v>
      </c>
      <c r="G16" s="6">
        <v>506</v>
      </c>
      <c r="H16" s="6">
        <v>4601.0249999999996</v>
      </c>
      <c r="I16" s="6">
        <v>1008.8375</v>
      </c>
      <c r="J16" s="7">
        <v>174.9</v>
      </c>
    </row>
    <row r="17" spans="1:11" x14ac:dyDescent="0.25">
      <c r="A17" s="24">
        <v>2013</v>
      </c>
      <c r="B17" s="6">
        <v>54891.65</v>
      </c>
      <c r="C17" s="6">
        <v>10023.3375</v>
      </c>
      <c r="D17" s="6">
        <v>710.9</v>
      </c>
      <c r="E17" s="6">
        <v>49109.362500000003</v>
      </c>
      <c r="F17" s="6">
        <v>8970.3350000000009</v>
      </c>
      <c r="G17" s="6">
        <v>524</v>
      </c>
      <c r="H17" s="6">
        <v>5782.2875000000004</v>
      </c>
      <c r="I17" s="6">
        <v>1052.7</v>
      </c>
      <c r="J17" s="7">
        <v>187</v>
      </c>
    </row>
    <row r="18" spans="1:11" x14ac:dyDescent="0.25">
      <c r="A18" s="25">
        <v>2014</v>
      </c>
      <c r="B18" s="6">
        <v>73981.215000000011</v>
      </c>
      <c r="C18" s="6">
        <v>9124.3075000000008</v>
      </c>
      <c r="D18" s="6">
        <v>688.5</v>
      </c>
      <c r="E18" s="6">
        <v>66343.09</v>
      </c>
      <c r="F18" s="6">
        <v>8184.1375000000007</v>
      </c>
      <c r="G18" s="6">
        <v>515.9</v>
      </c>
      <c r="H18" s="6">
        <v>7638.125</v>
      </c>
      <c r="I18" s="6">
        <v>940.17000000000007</v>
      </c>
      <c r="J18" s="7">
        <v>172.6</v>
      </c>
    </row>
    <row r="19" spans="1:11" x14ac:dyDescent="0.25">
      <c r="A19" s="25">
        <v>2015</v>
      </c>
      <c r="B19" s="6">
        <v>94047.552500000005</v>
      </c>
      <c r="C19" s="6">
        <v>10170.9575</v>
      </c>
      <c r="D19" s="6">
        <v>728.5</v>
      </c>
      <c r="E19" s="6">
        <v>84262.524500000014</v>
      </c>
      <c r="F19" s="6">
        <v>9112.3587500000012</v>
      </c>
      <c r="G19" s="6">
        <v>547</v>
      </c>
      <c r="H19" s="6">
        <v>9784.9675000000007</v>
      </c>
      <c r="I19" s="6">
        <v>1058.5987499999999</v>
      </c>
      <c r="J19" s="7">
        <v>181.49</v>
      </c>
    </row>
    <row r="20" spans="1:11" x14ac:dyDescent="0.25">
      <c r="A20" s="25">
        <v>2016</v>
      </c>
      <c r="B20" s="6">
        <v>139516.02500000002</v>
      </c>
      <c r="C20" s="6">
        <v>9345.7374999999993</v>
      </c>
      <c r="D20" s="6">
        <v>736.2</v>
      </c>
      <c r="E20" s="6">
        <v>125631.27499999999</v>
      </c>
      <c r="F20" s="6">
        <v>8429.9187500000007</v>
      </c>
      <c r="G20" s="6">
        <v>550.5</v>
      </c>
      <c r="H20" s="6">
        <v>13884.75</v>
      </c>
      <c r="I20" s="6">
        <v>915.81875000000002</v>
      </c>
      <c r="J20" s="7">
        <v>185.7</v>
      </c>
    </row>
    <row r="21" spans="1:11" x14ac:dyDescent="0.25">
      <c r="A21" s="25">
        <v>2017</v>
      </c>
      <c r="B21" s="17">
        <v>177701.65875</v>
      </c>
      <c r="C21" s="17">
        <v>10732.7</v>
      </c>
      <c r="D21" s="17">
        <v>740.5</v>
      </c>
      <c r="E21" s="17">
        <v>159531.24000000002</v>
      </c>
      <c r="F21" s="17">
        <v>9637.8012500000023</v>
      </c>
      <c r="G21" s="17">
        <v>549.20000000000005</v>
      </c>
      <c r="H21" s="17">
        <v>18170.267500000002</v>
      </c>
      <c r="I21" s="17">
        <v>1094.8987500000001</v>
      </c>
      <c r="J21" s="18">
        <v>191.3</v>
      </c>
    </row>
    <row r="22" spans="1:11" x14ac:dyDescent="0.25">
      <c r="A22" s="25">
        <v>2018</v>
      </c>
      <c r="B22" s="17">
        <v>231878.35</v>
      </c>
      <c r="C22" s="17">
        <v>8556.2124999999996</v>
      </c>
      <c r="D22" s="17">
        <v>710</v>
      </c>
      <c r="E22" s="17">
        <v>208192.6</v>
      </c>
      <c r="F22" s="17">
        <v>7678.9624999999996</v>
      </c>
      <c r="G22" s="17">
        <v>526</v>
      </c>
      <c r="H22" s="17">
        <v>23687.262500000001</v>
      </c>
      <c r="I22" s="17">
        <v>876.64499999999998</v>
      </c>
      <c r="J22" s="18">
        <v>184</v>
      </c>
    </row>
    <row r="23" spans="1:11" x14ac:dyDescent="0.25">
      <c r="A23" s="25">
        <v>2019</v>
      </c>
      <c r="B23" s="17">
        <v>397575.75</v>
      </c>
      <c r="C23" s="17">
        <v>8252.6537500000013</v>
      </c>
      <c r="D23" s="17">
        <v>680.6</v>
      </c>
      <c r="E23" s="17">
        <v>354559.94750000001</v>
      </c>
      <c r="F23" s="17">
        <v>7360.2787500000013</v>
      </c>
      <c r="G23" s="17">
        <v>499.7</v>
      </c>
      <c r="H23" s="17">
        <v>43016.105000000003</v>
      </c>
      <c r="I23" s="17">
        <v>892.375</v>
      </c>
      <c r="J23" s="18">
        <v>181</v>
      </c>
    </row>
    <row r="24" spans="1:11" x14ac:dyDescent="0.25">
      <c r="A24" s="25">
        <v>2020</v>
      </c>
      <c r="B24" s="17">
        <v>592077.80500000005</v>
      </c>
      <c r="C24" s="17">
        <v>8356.5625</v>
      </c>
      <c r="D24" s="17">
        <v>690.9</v>
      </c>
      <c r="E24" s="17">
        <v>520702.32500000007</v>
      </c>
      <c r="F24" s="17">
        <v>7351.3549999999996</v>
      </c>
      <c r="G24" s="17">
        <v>500</v>
      </c>
      <c r="H24" s="17">
        <v>71374.875</v>
      </c>
      <c r="I24" s="17">
        <v>1005.8125000000001</v>
      </c>
      <c r="J24" s="18">
        <v>190.5</v>
      </c>
    </row>
    <row r="25" spans="1:11" x14ac:dyDescent="0.25">
      <c r="A25" s="25">
        <v>2021</v>
      </c>
      <c r="B25" s="17">
        <v>1012755</v>
      </c>
      <c r="C25" s="17">
        <v>10609</v>
      </c>
      <c r="D25" s="17">
        <v>762.3</v>
      </c>
      <c r="E25" s="17">
        <v>886596.94750000013</v>
      </c>
      <c r="F25" s="17">
        <v>9392.7999999999993</v>
      </c>
      <c r="G25" s="17">
        <v>547.5</v>
      </c>
      <c r="H25" s="17">
        <v>113076.0125</v>
      </c>
      <c r="I25" s="17">
        <v>1215.9000000000001</v>
      </c>
      <c r="J25" s="18">
        <v>205.8</v>
      </c>
    </row>
    <row r="26" spans="1:11" x14ac:dyDescent="0.25">
      <c r="A26" s="25">
        <v>2022</v>
      </c>
      <c r="B26" s="17">
        <v>1694438</v>
      </c>
      <c r="C26" s="17">
        <v>12937</v>
      </c>
      <c r="D26" s="17">
        <v>790.5</v>
      </c>
      <c r="E26" s="17">
        <v>1494137.4838800803</v>
      </c>
      <c r="F26" s="17">
        <v>11404.493760845222</v>
      </c>
      <c r="G26" s="17">
        <v>581.9</v>
      </c>
      <c r="H26" s="17">
        <v>200299.98163128685</v>
      </c>
      <c r="I26" s="17">
        <v>1532.0792535880635</v>
      </c>
      <c r="J26" s="18">
        <v>208.6</v>
      </c>
    </row>
    <row r="27" spans="1:11" x14ac:dyDescent="0.25">
      <c r="A27" s="24">
        <v>2023</v>
      </c>
      <c r="B27" s="6">
        <v>4228969.5195829039</v>
      </c>
      <c r="C27" s="6">
        <v>14283.735043315863</v>
      </c>
      <c r="D27" s="6">
        <v>761.74274600000001</v>
      </c>
      <c r="E27" s="6">
        <v>3719754.4025899596</v>
      </c>
      <c r="F27" s="6">
        <v>12547.119722797241</v>
      </c>
      <c r="G27" s="6">
        <v>567.50470800000005</v>
      </c>
      <c r="H27" s="6">
        <v>509215.11699294421</v>
      </c>
      <c r="I27" s="6">
        <v>1736.615320518621</v>
      </c>
      <c r="J27" s="7">
        <v>194.23803799999999</v>
      </c>
      <c r="K27" s="35"/>
    </row>
    <row r="28" spans="1:11" ht="15.75" thickBot="1" x14ac:dyDescent="0.3">
      <c r="A28" s="29">
        <v>2024</v>
      </c>
      <c r="B28" s="27">
        <v>13439186.536097102</v>
      </c>
      <c r="C28" s="27">
        <v>14613.012421917931</v>
      </c>
      <c r="D28" s="27">
        <v>705.34717799999999</v>
      </c>
      <c r="E28" s="27">
        <v>11382379.490728814</v>
      </c>
      <c r="F28" s="27">
        <v>12378.900890668967</v>
      </c>
      <c r="G28" s="27">
        <v>511.61486500000001</v>
      </c>
      <c r="H28" s="27">
        <v>2056807.0453682856</v>
      </c>
      <c r="I28" s="27">
        <v>2234.1115312489655</v>
      </c>
      <c r="J28" s="28">
        <v>193.73232200000001</v>
      </c>
      <c r="K28" s="35"/>
    </row>
    <row r="29" spans="1:11" x14ac:dyDescent="0.25">
      <c r="A29" s="23"/>
      <c r="B29" s="44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26" t="s">
        <v>13</v>
      </c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23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8"/>
    </row>
    <row r="33" spans="1:12" ht="15.75" x14ac:dyDescent="0.25">
      <c r="A33" s="11" t="s">
        <v>7</v>
      </c>
    </row>
    <row r="34" spans="1:12" ht="16.5" thickBot="1" x14ac:dyDescent="0.3">
      <c r="A34" s="11" t="s">
        <v>8</v>
      </c>
      <c r="F34" s="12" t="s">
        <v>9</v>
      </c>
    </row>
    <row r="35" spans="1:12" ht="15.75" thickBot="1" x14ac:dyDescent="0.3">
      <c r="A35" s="37"/>
      <c r="B35" s="38"/>
      <c r="C35" s="38"/>
      <c r="D35" s="38"/>
      <c r="E35" s="38"/>
      <c r="F35" s="38"/>
      <c r="G35" s="38"/>
      <c r="H35" s="38"/>
      <c r="I35" s="38"/>
      <c r="J35" s="39"/>
      <c r="L35" s="41"/>
    </row>
    <row r="36" spans="1:12" ht="15.75" x14ac:dyDescent="0.25">
      <c r="A36" s="52" t="s">
        <v>0</v>
      </c>
      <c r="B36" s="53"/>
      <c r="C36" s="53"/>
      <c r="D36" s="53"/>
      <c r="E36" s="54" t="s">
        <v>1</v>
      </c>
      <c r="F36" s="54"/>
      <c r="G36" s="54"/>
      <c r="H36" s="54" t="s">
        <v>2</v>
      </c>
      <c r="I36" s="54"/>
      <c r="J36" s="55"/>
    </row>
    <row r="37" spans="1:12" ht="15.75" thickBot="1" x14ac:dyDescent="0.3">
      <c r="A37" s="2"/>
      <c r="B37" s="9" t="s">
        <v>3</v>
      </c>
      <c r="C37" s="9" t="s">
        <v>4</v>
      </c>
      <c r="D37" s="9" t="s">
        <v>5</v>
      </c>
      <c r="E37" s="9" t="s">
        <v>3</v>
      </c>
      <c r="F37" s="9" t="s">
        <v>4</v>
      </c>
      <c r="G37" s="9" t="s">
        <v>5</v>
      </c>
      <c r="H37" s="9" t="s">
        <v>3</v>
      </c>
      <c r="I37" s="9" t="s">
        <v>4</v>
      </c>
      <c r="J37" s="10" t="s">
        <v>5</v>
      </c>
    </row>
    <row r="38" spans="1:12" x14ac:dyDescent="0.25">
      <c r="A38" s="3"/>
      <c r="B38" s="4"/>
      <c r="C38" s="4"/>
      <c r="D38" s="4"/>
      <c r="E38" s="4"/>
      <c r="F38" s="4"/>
      <c r="G38" s="4"/>
      <c r="H38" s="4"/>
      <c r="I38" s="4"/>
      <c r="J38" s="5"/>
    </row>
    <row r="39" spans="1:12" x14ac:dyDescent="0.25">
      <c r="A39" s="24">
        <v>2004</v>
      </c>
      <c r="B39" s="13">
        <f t="shared" ref="B39:B58" si="0">B8/B7-1</f>
        <v>0.16250714421794621</v>
      </c>
      <c r="C39" s="13">
        <f t="shared" ref="C39:J39" si="1">C8/C7-1</f>
        <v>0.17040491345616982</v>
      </c>
      <c r="D39" s="13">
        <f t="shared" si="1"/>
        <v>0.11849710982658967</v>
      </c>
      <c r="E39" s="13">
        <f t="shared" si="1"/>
        <v>0.15058078141499465</v>
      </c>
      <c r="F39" s="13">
        <f t="shared" si="1"/>
        <v>0.14798761609907118</v>
      </c>
      <c r="G39" s="13">
        <f t="shared" si="1"/>
        <v>8.0882352941176405E-2</v>
      </c>
      <c r="H39" s="13">
        <f t="shared" si="1"/>
        <v>0.27184466019417486</v>
      </c>
      <c r="I39" s="13">
        <f t="shared" si="1"/>
        <v>0.26704545454545436</v>
      </c>
      <c r="J39" s="14">
        <f t="shared" si="1"/>
        <v>0.2567567567567568</v>
      </c>
    </row>
    <row r="40" spans="1:12" x14ac:dyDescent="0.25">
      <c r="A40" s="24">
        <v>2005</v>
      </c>
      <c r="B40" s="13">
        <f t="shared" si="0"/>
        <v>0.12209111766633907</v>
      </c>
      <c r="C40" s="13">
        <f t="shared" ref="C40:J40" si="2">C9/C8-1</f>
        <v>0.12776548672566368</v>
      </c>
      <c r="D40" s="13">
        <f t="shared" si="2"/>
        <v>4.6511627906976827E-2</v>
      </c>
      <c r="E40" s="13">
        <f t="shared" si="2"/>
        <v>0.12334801762114544</v>
      </c>
      <c r="F40" s="13">
        <f t="shared" si="2"/>
        <v>0.12891046386192007</v>
      </c>
      <c r="G40" s="13">
        <f t="shared" si="2"/>
        <v>4.081632653061229E-2</v>
      </c>
      <c r="H40" s="13">
        <f t="shared" si="2"/>
        <v>0.10992366412213728</v>
      </c>
      <c r="I40" s="13">
        <f t="shared" si="2"/>
        <v>0.11659192825112119</v>
      </c>
      <c r="J40" s="14">
        <f t="shared" si="2"/>
        <v>7.5268817204301008E-2</v>
      </c>
    </row>
    <row r="41" spans="1:12" x14ac:dyDescent="0.25">
      <c r="A41" s="24">
        <v>2006</v>
      </c>
      <c r="B41" s="13">
        <f t="shared" si="0"/>
        <v>0.17905652110413328</v>
      </c>
      <c r="C41" s="13">
        <f t="shared" ref="C41:J41" si="3">C10/C9-1</f>
        <v>0.1206473761647866</v>
      </c>
      <c r="D41" s="13">
        <f t="shared" si="3"/>
        <v>9.3827160493827222E-2</v>
      </c>
      <c r="E41" s="13">
        <f t="shared" si="3"/>
        <v>0.18366013071895404</v>
      </c>
      <c r="F41" s="13">
        <f t="shared" si="3"/>
        <v>0.12565695174390834</v>
      </c>
      <c r="G41" s="13">
        <f t="shared" si="3"/>
        <v>9.1503267973856106E-2</v>
      </c>
      <c r="H41" s="13">
        <f t="shared" si="3"/>
        <v>0.14030261348005513</v>
      </c>
      <c r="I41" s="13">
        <f t="shared" si="3"/>
        <v>8.8353413654618462E-2</v>
      </c>
      <c r="J41" s="14">
        <f t="shared" si="3"/>
        <v>9.000000000000008E-2</v>
      </c>
    </row>
    <row r="42" spans="1:12" x14ac:dyDescent="0.25">
      <c r="A42" s="24">
        <v>2007</v>
      </c>
      <c r="B42" s="13">
        <f t="shared" si="0"/>
        <v>0.1895206243032328</v>
      </c>
      <c r="C42" s="13">
        <f t="shared" ref="C42:J42" si="4">C11/C10-1</f>
        <v>0.17330415754923401</v>
      </c>
      <c r="D42" s="13">
        <f t="shared" si="4"/>
        <v>9.4808126410835136E-2</v>
      </c>
      <c r="E42" s="13">
        <f t="shared" si="4"/>
        <v>0.18801766979569301</v>
      </c>
      <c r="F42" s="13">
        <f t="shared" si="4"/>
        <v>0.17232597623089996</v>
      </c>
      <c r="G42" s="13">
        <f t="shared" si="4"/>
        <v>8.6826347305389184E-2</v>
      </c>
      <c r="H42" s="13">
        <f t="shared" si="4"/>
        <v>0.20265379975874542</v>
      </c>
      <c r="I42" s="13">
        <f t="shared" si="4"/>
        <v>0.18081180811808117</v>
      </c>
      <c r="J42" s="14">
        <f t="shared" si="4"/>
        <v>0.11926605504587151</v>
      </c>
    </row>
    <row r="43" spans="1:12" x14ac:dyDescent="0.25">
      <c r="A43" s="24">
        <v>2008</v>
      </c>
      <c r="B43" s="13">
        <f t="shared" si="0"/>
        <v>0.22565864833906102</v>
      </c>
      <c r="C43" s="13">
        <f t="shared" ref="C43:J43" si="5">C12/C11-1</f>
        <v>0.20925027974636334</v>
      </c>
      <c r="D43" s="13">
        <f t="shared" si="5"/>
        <v>5.3608247422680444E-2</v>
      </c>
      <c r="E43" s="13">
        <f t="shared" si="5"/>
        <v>0.22263537067162442</v>
      </c>
      <c r="F43" s="13">
        <f t="shared" si="5"/>
        <v>0.20601013758146247</v>
      </c>
      <c r="G43" s="13">
        <f t="shared" si="5"/>
        <v>4.1322314049586861E-2</v>
      </c>
      <c r="H43" s="13">
        <f t="shared" si="5"/>
        <v>0.25175526579739227</v>
      </c>
      <c r="I43" s="13">
        <f t="shared" si="5"/>
        <v>0.234375</v>
      </c>
      <c r="J43" s="14">
        <f t="shared" si="5"/>
        <v>9.0163934426229497E-2</v>
      </c>
    </row>
    <row r="44" spans="1:12" x14ac:dyDescent="0.25">
      <c r="A44" s="24">
        <v>2009</v>
      </c>
      <c r="B44" s="13">
        <f t="shared" si="0"/>
        <v>0.23028939735739584</v>
      </c>
      <c r="C44" s="13">
        <f t="shared" ref="C44:J44" si="6">C13/C12-1</f>
        <v>3.145142419536695E-2</v>
      </c>
      <c r="D44" s="13">
        <f t="shared" si="6"/>
        <v>4.6966731898238745E-2</v>
      </c>
      <c r="E44" s="13">
        <f t="shared" si="6"/>
        <v>0.23410758410948485</v>
      </c>
      <c r="F44" s="13">
        <f t="shared" si="6"/>
        <v>4.3890878787565146E-2</v>
      </c>
      <c r="G44" s="13">
        <f t="shared" si="6"/>
        <v>4.2328042328042326E-2</v>
      </c>
      <c r="H44" s="13">
        <f t="shared" si="6"/>
        <v>0.19809792219274991</v>
      </c>
      <c r="I44" s="13">
        <f t="shared" si="6"/>
        <v>1.2134439109559247E-2</v>
      </c>
      <c r="J44" s="14">
        <f t="shared" si="6"/>
        <v>5.2631578947368363E-2</v>
      </c>
    </row>
    <row r="45" spans="1:12" x14ac:dyDescent="0.25">
      <c r="A45" s="24">
        <v>2010</v>
      </c>
      <c r="B45" s="13">
        <f t="shared" si="0"/>
        <v>0.26214798453892896</v>
      </c>
      <c r="C45" s="13">
        <f t="shared" ref="C45:J45" si="7">C14/C13-1</f>
        <v>0.20391853570507879</v>
      </c>
      <c r="D45" s="13">
        <f t="shared" si="7"/>
        <v>9.9065420560747741E-2</v>
      </c>
      <c r="E45" s="13">
        <f t="shared" si="7"/>
        <v>0.2580818965517242</v>
      </c>
      <c r="F45" s="13">
        <f t="shared" si="7"/>
        <v>0.19977004886461636</v>
      </c>
      <c r="G45" s="13">
        <f t="shared" si="7"/>
        <v>9.137055837563457E-2</v>
      </c>
      <c r="H45" s="13">
        <f t="shared" si="7"/>
        <v>0.29745989304812803</v>
      </c>
      <c r="I45" s="13">
        <f t="shared" si="7"/>
        <v>0.24</v>
      </c>
      <c r="J45" s="14">
        <f t="shared" si="7"/>
        <v>0.12857142857142856</v>
      </c>
    </row>
    <row r="46" spans="1:12" x14ac:dyDescent="0.25">
      <c r="A46" s="24">
        <v>2011</v>
      </c>
      <c r="B46" s="13">
        <f t="shared" si="0"/>
        <v>0.29098764081811224</v>
      </c>
      <c r="C46" s="13">
        <f t="shared" ref="C46:J46" si="8">C15/C14-1</f>
        <v>0.22289079229122044</v>
      </c>
      <c r="D46" s="13">
        <f t="shared" si="8"/>
        <v>0.10714285714285721</v>
      </c>
      <c r="E46" s="13">
        <f t="shared" si="8"/>
        <v>0.29005812174977086</v>
      </c>
      <c r="F46" s="13">
        <f t="shared" si="8"/>
        <v>0.22208912314326779</v>
      </c>
      <c r="G46" s="13">
        <f t="shared" si="8"/>
        <v>0.10930232558139541</v>
      </c>
      <c r="H46" s="13">
        <f t="shared" si="8"/>
        <v>0.29829984544049459</v>
      </c>
      <c r="I46" s="13">
        <f t="shared" si="8"/>
        <v>0.22983870967741948</v>
      </c>
      <c r="J46" s="14">
        <f t="shared" si="8"/>
        <v>0.10443037974683533</v>
      </c>
    </row>
    <row r="47" spans="1:12" x14ac:dyDescent="0.25">
      <c r="A47" s="24">
        <v>2012</v>
      </c>
      <c r="B47" s="13">
        <f t="shared" si="0"/>
        <v>0.24801965518702085</v>
      </c>
      <c r="C47" s="13">
        <f t="shared" ref="C47:J47" si="9">C16/C15-1</f>
        <v>0.13274615209511631</v>
      </c>
      <c r="D47" s="13">
        <f t="shared" si="9"/>
        <v>4.6082949308755783E-2</v>
      </c>
      <c r="E47" s="13">
        <f t="shared" si="9"/>
        <v>0.25296405197761529</v>
      </c>
      <c r="F47" s="13">
        <f t="shared" si="9"/>
        <v>0.13738482650460693</v>
      </c>
      <c r="G47" s="13">
        <f t="shared" si="9"/>
        <v>6.079664570230614E-2</v>
      </c>
      <c r="H47" s="13">
        <f t="shared" si="9"/>
        <v>0.20714285714285707</v>
      </c>
      <c r="I47" s="13">
        <f t="shared" si="9"/>
        <v>9.344262295081962E-2</v>
      </c>
      <c r="J47" s="14">
        <f t="shared" si="9"/>
        <v>2.2922636103153149E-3</v>
      </c>
    </row>
    <row r="48" spans="1:12" x14ac:dyDescent="0.25">
      <c r="A48" s="24">
        <v>2013</v>
      </c>
      <c r="B48" s="13">
        <f t="shared" si="0"/>
        <v>0.2318240445319395</v>
      </c>
      <c r="C48" s="13">
        <f t="shared" ref="C48:J48" si="10">C17/C16-1</f>
        <v>2.4424176843407031E-2</v>
      </c>
      <c r="D48" s="13">
        <f t="shared" si="10"/>
        <v>4.3906020558002856E-2</v>
      </c>
      <c r="E48" s="13">
        <f t="shared" si="10"/>
        <v>0.22895533686601066</v>
      </c>
      <c r="F48" s="13">
        <f t="shared" si="10"/>
        <v>2.2234478954807235E-2</v>
      </c>
      <c r="G48" s="13">
        <f t="shared" si="10"/>
        <v>3.5573122529644285E-2</v>
      </c>
      <c r="H48" s="13">
        <f t="shared" si="10"/>
        <v>0.25673898750821844</v>
      </c>
      <c r="I48" s="13">
        <f t="shared" si="10"/>
        <v>4.3478260869565188E-2</v>
      </c>
      <c r="J48" s="14">
        <f t="shared" si="10"/>
        <v>6.9182389937106903E-2</v>
      </c>
    </row>
    <row r="49" spans="1:10" x14ac:dyDescent="0.25">
      <c r="A49" s="25">
        <v>2014</v>
      </c>
      <c r="B49" s="13">
        <f t="shared" si="0"/>
        <v>0.34776810316323181</v>
      </c>
      <c r="C49" s="13">
        <f t="shared" ref="C49:J49" si="11">C18/C17-1</f>
        <v>-8.9693677380413339E-2</v>
      </c>
      <c r="D49" s="13">
        <f t="shared" si="11"/>
        <v>-3.1509354339569584E-2</v>
      </c>
      <c r="E49" s="13">
        <f t="shared" si="11"/>
        <v>0.35092549816748275</v>
      </c>
      <c r="F49" s="13">
        <f t="shared" si="11"/>
        <v>-8.7644162676198789E-2</v>
      </c>
      <c r="G49" s="13">
        <f t="shared" si="11"/>
        <v>-1.5458015267175607E-2</v>
      </c>
      <c r="H49" s="13">
        <f t="shared" si="11"/>
        <v>0.32095213183363835</v>
      </c>
      <c r="I49" s="13">
        <f t="shared" si="11"/>
        <v>-0.10689655172413792</v>
      </c>
      <c r="J49" s="14">
        <f t="shared" si="11"/>
        <v>-7.7005347593582907E-2</v>
      </c>
    </row>
    <row r="50" spans="1:10" x14ac:dyDescent="0.25">
      <c r="A50" s="25">
        <v>2015</v>
      </c>
      <c r="B50" s="13">
        <f t="shared" si="0"/>
        <v>0.27123557649059959</v>
      </c>
      <c r="C50" s="13">
        <f t="shared" ref="C50:J50" si="12">C19/C18-1</f>
        <v>0.11471007525776611</v>
      </c>
      <c r="D50" s="13">
        <f t="shared" si="12"/>
        <v>5.8097312999273676E-2</v>
      </c>
      <c r="E50" s="13">
        <f t="shared" si="12"/>
        <v>0.27010250050155959</v>
      </c>
      <c r="F50" s="13">
        <f t="shared" si="12"/>
        <v>0.11341711328774728</v>
      </c>
      <c r="G50" s="13">
        <f t="shared" si="12"/>
        <v>6.0283000581508039E-2</v>
      </c>
      <c r="H50" s="13">
        <f t="shared" si="12"/>
        <v>0.2810693069306931</v>
      </c>
      <c r="I50" s="13">
        <f t="shared" si="12"/>
        <v>0.12596525096525069</v>
      </c>
      <c r="J50" s="14">
        <f t="shared" si="12"/>
        <v>5.1506373117033766E-2</v>
      </c>
    </row>
    <row r="51" spans="1:10" x14ac:dyDescent="0.25">
      <c r="A51" s="25">
        <v>2016</v>
      </c>
      <c r="B51" s="13">
        <f t="shared" si="0"/>
        <v>0.48346258133618103</v>
      </c>
      <c r="C51" s="13">
        <f t="shared" ref="C51:J51" si="13">C20/C19-1</f>
        <v>-8.113493739404587E-2</v>
      </c>
      <c r="D51" s="13">
        <f t="shared" si="13"/>
        <v>1.0569663692518994E-2</v>
      </c>
      <c r="E51" s="13">
        <f t="shared" si="13"/>
        <v>0.49095076067890631</v>
      </c>
      <c r="F51" s="13">
        <f t="shared" si="13"/>
        <v>-7.4891695852075668E-2</v>
      </c>
      <c r="G51" s="13">
        <f t="shared" si="13"/>
        <v>6.3985374771480252E-3</v>
      </c>
      <c r="H51" s="13">
        <f t="shared" si="13"/>
        <v>0.41898785049618192</v>
      </c>
      <c r="I51" s="13">
        <f t="shared" si="13"/>
        <v>-0.13487641091584501</v>
      </c>
      <c r="J51" s="14">
        <f t="shared" si="13"/>
        <v>2.3196870350983501E-2</v>
      </c>
    </row>
    <row r="52" spans="1:10" x14ac:dyDescent="0.25">
      <c r="A52" s="25">
        <v>2017</v>
      </c>
      <c r="B52" s="19">
        <f t="shared" si="0"/>
        <v>0.27370070033173599</v>
      </c>
      <c r="C52" s="19">
        <f t="shared" ref="C52:J52" si="14">C21/C20-1</f>
        <v>0.14840589092086121</v>
      </c>
      <c r="D52" s="19">
        <f t="shared" si="14"/>
        <v>5.8408041293125379E-3</v>
      </c>
      <c r="E52" s="19">
        <f t="shared" si="14"/>
        <v>0.26983698923695565</v>
      </c>
      <c r="F52" s="19">
        <f t="shared" si="14"/>
        <v>0.14328518884004682</v>
      </c>
      <c r="G52" s="19">
        <f t="shared" si="14"/>
        <v>-2.3614895549499693E-3</v>
      </c>
      <c r="H52" s="19">
        <f t="shared" si="14"/>
        <v>0.30864923747276696</v>
      </c>
      <c r="I52" s="19">
        <f t="shared" si="14"/>
        <v>0.19554087530966147</v>
      </c>
      <c r="J52" s="20">
        <f t="shared" si="14"/>
        <v>3.0156165858912454E-2</v>
      </c>
    </row>
    <row r="53" spans="1:10" x14ac:dyDescent="0.25">
      <c r="A53" s="25">
        <v>2018</v>
      </c>
      <c r="B53" s="19">
        <f t="shared" si="0"/>
        <v>0.30487442622141536</v>
      </c>
      <c r="C53" s="19">
        <f t="shared" ref="C53:J53" si="15">C22/C21-1</f>
        <v>-0.20279030439684342</v>
      </c>
      <c r="D53" s="19">
        <f t="shared" si="15"/>
        <v>-4.1188386225523343E-2</v>
      </c>
      <c r="E53" s="19">
        <f t="shared" si="15"/>
        <v>0.30502715330238761</v>
      </c>
      <c r="F53" s="19">
        <f t="shared" si="15"/>
        <v>-0.20324539790649887</v>
      </c>
      <c r="G53" s="19">
        <f t="shared" si="15"/>
        <v>-4.2243262927895153E-2</v>
      </c>
      <c r="H53" s="19">
        <f t="shared" si="15"/>
        <v>0.30362761582899078</v>
      </c>
      <c r="I53" s="19">
        <f t="shared" si="15"/>
        <v>-0.19933692498963951</v>
      </c>
      <c r="J53" s="20">
        <f t="shared" si="15"/>
        <v>-3.8159958180867815E-2</v>
      </c>
    </row>
    <row r="54" spans="1:10" x14ac:dyDescent="0.25">
      <c r="A54" s="25">
        <v>2019</v>
      </c>
      <c r="B54" s="19">
        <f t="shared" si="0"/>
        <v>0.71458762752106875</v>
      </c>
      <c r="C54" s="19">
        <f t="shared" ref="C54:J54" si="16">C23/C22-1</f>
        <v>-3.5478168640622032E-2</v>
      </c>
      <c r="D54" s="19">
        <f t="shared" si="16"/>
        <v>-4.1408450704225275E-2</v>
      </c>
      <c r="E54" s="19">
        <f t="shared" si="16"/>
        <v>0.70303818435429499</v>
      </c>
      <c r="F54" s="19">
        <f t="shared" si="16"/>
        <v>-4.1500886350206545E-2</v>
      </c>
      <c r="G54" s="19">
        <f t="shared" si="16"/>
        <v>-5.0000000000000044E-2</v>
      </c>
      <c r="H54" s="19">
        <f t="shared" si="16"/>
        <v>0.81600153246919116</v>
      </c>
      <c r="I54" s="19">
        <f t="shared" si="16"/>
        <v>1.7943409247757058E-2</v>
      </c>
      <c r="J54" s="20">
        <f t="shared" si="16"/>
        <v>-1.6304347826086918E-2</v>
      </c>
    </row>
    <row r="55" spans="1:10" x14ac:dyDescent="0.25">
      <c r="A55" s="25">
        <v>2020</v>
      </c>
      <c r="B55" s="19">
        <f t="shared" si="0"/>
        <v>0.48922011717263958</v>
      </c>
      <c r="C55" s="19">
        <f t="shared" ref="C55:J55" si="17">C24/C23-1</f>
        <v>1.2590949911111871E-2</v>
      </c>
      <c r="D55" s="19">
        <f t="shared" si="17"/>
        <v>1.5133705553922905E-2</v>
      </c>
      <c r="E55" s="19">
        <f t="shared" si="17"/>
        <v>0.46858755105157512</v>
      </c>
      <c r="F55" s="19">
        <f t="shared" si="17"/>
        <v>-1.2124201138444812E-3</v>
      </c>
      <c r="G55" s="19">
        <f t="shared" si="17"/>
        <v>6.0036021612974722E-4</v>
      </c>
      <c r="H55" s="19">
        <f t="shared" si="17"/>
        <v>0.6592593634407391</v>
      </c>
      <c r="I55" s="19">
        <f t="shared" si="17"/>
        <v>0.12711864406779672</v>
      </c>
      <c r="J55" s="20">
        <f t="shared" si="17"/>
        <v>5.2486187845303789E-2</v>
      </c>
    </row>
    <row r="56" spans="1:10" x14ac:dyDescent="0.25">
      <c r="A56" s="25">
        <v>2021</v>
      </c>
      <c r="B56" s="19">
        <f t="shared" si="0"/>
        <v>0.71050998947680521</v>
      </c>
      <c r="C56" s="19">
        <f t="shared" ref="C56:J58" si="18">C25/C24-1</f>
        <v>0.26954115403313272</v>
      </c>
      <c r="D56" s="19">
        <f t="shared" si="18"/>
        <v>0.10334346504559266</v>
      </c>
      <c r="E56" s="19">
        <f t="shared" si="18"/>
        <v>0.70269442814567817</v>
      </c>
      <c r="F56" s="19">
        <f t="shared" si="18"/>
        <v>0.27769642467273048</v>
      </c>
      <c r="G56" s="19">
        <f t="shared" si="18"/>
        <v>9.4999999999999973E-2</v>
      </c>
      <c r="H56" s="19">
        <f t="shared" si="18"/>
        <v>0.58425513880059321</v>
      </c>
      <c r="I56" s="19">
        <f t="shared" si="18"/>
        <v>0.20887342322749025</v>
      </c>
      <c r="J56" s="20">
        <f t="shared" si="18"/>
        <v>8.0314960629921384E-2</v>
      </c>
    </row>
    <row r="57" spans="1:10" x14ac:dyDescent="0.25">
      <c r="A57" s="25">
        <v>2022</v>
      </c>
      <c r="B57" s="19">
        <f t="shared" si="0"/>
        <v>0.67309763960681512</v>
      </c>
      <c r="C57" s="19">
        <f t="shared" si="18"/>
        <v>0.21943632764633803</v>
      </c>
      <c r="D57" s="19">
        <f t="shared" si="18"/>
        <v>3.6993309720582568E-2</v>
      </c>
      <c r="E57" s="19">
        <f t="shared" si="18"/>
        <v>0.68524997530524434</v>
      </c>
      <c r="F57" s="19">
        <f t="shared" si="18"/>
        <v>0.21417402274563746</v>
      </c>
      <c r="G57" s="19">
        <f t="shared" si="18"/>
        <v>6.2831050228310481E-2</v>
      </c>
      <c r="H57" s="19">
        <f t="shared" si="18"/>
        <v>0.77137464615925366</v>
      </c>
      <c r="I57" s="19">
        <f t="shared" si="18"/>
        <v>0.26003721818246839</v>
      </c>
      <c r="J57" s="20">
        <f t="shared" si="18"/>
        <v>1.3605442176870763E-2</v>
      </c>
    </row>
    <row r="58" spans="1:10" x14ac:dyDescent="0.25">
      <c r="A58" s="25">
        <v>2023</v>
      </c>
      <c r="B58" s="19">
        <f t="shared" si="0"/>
        <v>1.4957947824487552</v>
      </c>
      <c r="C58" s="19">
        <f t="shared" si="18"/>
        <v>0.10409948545380399</v>
      </c>
      <c r="D58" s="19">
        <f t="shared" si="18"/>
        <v>-3.6378562934851311E-2</v>
      </c>
      <c r="E58" s="19">
        <f t="shared" si="18"/>
        <v>1.489566350300136</v>
      </c>
      <c r="F58" s="19">
        <f t="shared" si="18"/>
        <v>0.10019085335247135</v>
      </c>
      <c r="G58" s="19">
        <f t="shared" si="18"/>
        <v>-2.473842928338188E-2</v>
      </c>
      <c r="H58" s="19">
        <f t="shared" si="18"/>
        <v>1.5422624248179404</v>
      </c>
      <c r="I58" s="19">
        <f t="shared" si="18"/>
        <v>0.13350227571553042</v>
      </c>
      <c r="J58" s="20">
        <f t="shared" si="18"/>
        <v>-6.8849290508149585E-2</v>
      </c>
    </row>
    <row r="59" spans="1:10" x14ac:dyDescent="0.25">
      <c r="A59" s="25">
        <f>+A58+1</f>
        <v>2024</v>
      </c>
      <c r="B59" s="19">
        <f t="shared" ref="B59:J59" si="19">B28/B27-1</f>
        <v>2.1778868288988251</v>
      </c>
      <c r="C59" s="19">
        <f t="shared" si="19"/>
        <v>2.3052610371413707E-2</v>
      </c>
      <c r="D59" s="19">
        <f t="shared" si="19"/>
        <v>-7.4034926221666963E-2</v>
      </c>
      <c r="E59" s="19">
        <f t="shared" si="19"/>
        <v>2.0599814554432911</v>
      </c>
      <c r="F59" s="19">
        <f t="shared" si="19"/>
        <v>-1.3406967961151373E-2</v>
      </c>
      <c r="G59" s="19">
        <f t="shared" si="19"/>
        <v>-9.8483487823329274E-2</v>
      </c>
      <c r="H59" s="19">
        <f t="shared" si="19"/>
        <v>3.0391712200421281</v>
      </c>
      <c r="I59" s="19">
        <f t="shared" si="19"/>
        <v>0.28647461809894237</v>
      </c>
      <c r="J59" s="20">
        <f t="shared" si="19"/>
        <v>-2.6035889015723068E-3</v>
      </c>
    </row>
    <row r="60" spans="1:10" ht="15.75" thickBot="1" x14ac:dyDescent="0.3">
      <c r="A60" s="42" t="s">
        <v>15</v>
      </c>
      <c r="B60" s="31">
        <f>+B28/B8-1</f>
        <v>1454.3944088475382</v>
      </c>
      <c r="C60" s="31">
        <f t="shared" ref="C60:J60" si="20">+C28/C8-1</f>
        <v>3.6066790395865533</v>
      </c>
      <c r="D60" s="31">
        <f t="shared" si="20"/>
        <v>0.82260252713178295</v>
      </c>
      <c r="E60" s="31">
        <f t="shared" si="20"/>
        <v>1379.6254842855301</v>
      </c>
      <c r="F60" s="31">
        <f t="shared" si="20"/>
        <v>3.4121704283427148</v>
      </c>
      <c r="G60" s="31">
        <f t="shared" si="20"/>
        <v>0.74018661564625843</v>
      </c>
      <c r="H60" s="31">
        <f t="shared" si="20"/>
        <v>2074.0672433589443</v>
      </c>
      <c r="I60" s="31">
        <f t="shared" si="20"/>
        <v>5.6203341550428325</v>
      </c>
      <c r="J60" s="32">
        <f t="shared" si="20"/>
        <v>1.0831432473118281</v>
      </c>
    </row>
    <row r="61" spans="1:10" x14ac:dyDescent="0.25">
      <c r="A61" s="1"/>
      <c r="B61" s="30"/>
      <c r="C61" s="30"/>
      <c r="D61" s="30"/>
      <c r="E61" s="30"/>
      <c r="F61" s="30"/>
      <c r="G61" s="30"/>
      <c r="H61" s="30"/>
      <c r="I61" s="30"/>
      <c r="J61" s="30"/>
    </row>
    <row r="62" spans="1:10" x14ac:dyDescent="0.25">
      <c r="A62" s="1" t="s">
        <v>16</v>
      </c>
      <c r="B62" s="1"/>
      <c r="C62" s="1"/>
      <c r="D62" s="36">
        <f>+(B28/B8)^(1/20)-1</f>
        <v>0.43929240976463224</v>
      </c>
      <c r="F62" s="1"/>
      <c r="G62" s="1"/>
    </row>
    <row r="63" spans="1:10" x14ac:dyDescent="0.25">
      <c r="A63" s="33" t="s">
        <v>17</v>
      </c>
      <c r="D63" s="36">
        <f>+(C28/C8)^(1/20)-1</f>
        <v>7.9367650407608625E-2</v>
      </c>
    </row>
    <row r="64" spans="1:10" x14ac:dyDescent="0.25">
      <c r="A64" s="33" t="s">
        <v>18</v>
      </c>
      <c r="D64" s="36">
        <f>+(D28/D8)^(1/20)-1</f>
        <v>3.0468210217890812E-2</v>
      </c>
    </row>
    <row r="65" spans="1:10" x14ac:dyDescent="0.25">
      <c r="A65" s="16"/>
      <c r="B65" s="21"/>
      <c r="C65" s="21"/>
      <c r="D65" s="21"/>
      <c r="E65" s="22"/>
    </row>
    <row r="66" spans="1:10" x14ac:dyDescent="0.25">
      <c r="A66" s="8"/>
      <c r="E66" s="15"/>
    </row>
    <row r="67" spans="1:10" ht="15.75" x14ac:dyDescent="0.25">
      <c r="A67" s="11" t="s">
        <v>11</v>
      </c>
    </row>
    <row r="68" spans="1:10" ht="15.75" x14ac:dyDescent="0.25">
      <c r="A68" s="11" t="s">
        <v>10</v>
      </c>
    </row>
    <row r="69" spans="1:10" ht="16.5" thickBot="1" x14ac:dyDescent="0.3">
      <c r="F69" s="12" t="s">
        <v>14</v>
      </c>
    </row>
    <row r="70" spans="1:10" ht="15.75" x14ac:dyDescent="0.25">
      <c r="A70" s="45" t="s">
        <v>0</v>
      </c>
      <c r="B70" s="46"/>
      <c r="C70" s="46"/>
      <c r="D70" s="47"/>
      <c r="E70" s="48" t="s">
        <v>1</v>
      </c>
      <c r="F70" s="49"/>
      <c r="G70" s="50"/>
      <c r="H70" s="48" t="s">
        <v>2</v>
      </c>
      <c r="I70" s="49"/>
      <c r="J70" s="51"/>
    </row>
    <row r="71" spans="1:10" ht="15.75" thickBot="1" x14ac:dyDescent="0.3">
      <c r="A71" s="2"/>
      <c r="B71" s="9" t="s">
        <v>3</v>
      </c>
      <c r="C71" s="9" t="s">
        <v>4</v>
      </c>
      <c r="D71" s="9" t="s">
        <v>5</v>
      </c>
      <c r="E71" s="9" t="s">
        <v>3</v>
      </c>
      <c r="F71" s="9" t="s">
        <v>4</v>
      </c>
      <c r="G71" s="9" t="s">
        <v>5</v>
      </c>
      <c r="H71" s="9" t="s">
        <v>3</v>
      </c>
      <c r="I71" s="9" t="s">
        <v>4</v>
      </c>
      <c r="J71" s="10" t="s">
        <v>5</v>
      </c>
    </row>
    <row r="72" spans="1:10" x14ac:dyDescent="0.25">
      <c r="A72" s="3"/>
      <c r="B72" s="4"/>
      <c r="C72" s="4"/>
      <c r="D72" s="4"/>
      <c r="E72" s="4"/>
      <c r="F72" s="4"/>
      <c r="G72" s="4"/>
      <c r="H72" s="4"/>
      <c r="I72" s="4"/>
      <c r="J72" s="5"/>
    </row>
    <row r="73" spans="1:10" x14ac:dyDescent="0.25">
      <c r="A73" s="24">
        <v>2003</v>
      </c>
      <c r="B73" s="6">
        <v>4527.3417284802481</v>
      </c>
      <c r="C73" s="6">
        <v>1544.7645333793341</v>
      </c>
      <c r="D73" s="6">
        <v>346</v>
      </c>
      <c r="E73" s="6">
        <v>4084.0089701569777</v>
      </c>
      <c r="F73" s="6">
        <v>1392.9618768328446</v>
      </c>
      <c r="G73" s="6">
        <v>272</v>
      </c>
      <c r="H73" s="6">
        <v>444.1952734172848</v>
      </c>
      <c r="I73" s="6">
        <v>151.80265654648957</v>
      </c>
      <c r="J73" s="7">
        <v>74</v>
      </c>
    </row>
    <row r="74" spans="1:10" x14ac:dyDescent="0.25">
      <c r="A74" s="24">
        <v>2004</v>
      </c>
      <c r="B74" s="6">
        <v>5263.0671036743142</v>
      </c>
      <c r="C74" s="6">
        <v>1808</v>
      </c>
      <c r="D74" s="6">
        <v>387</v>
      </c>
      <c r="E74" s="6">
        <v>4698.9822321890633</v>
      </c>
      <c r="F74" s="6">
        <v>1599.1029843022252</v>
      </c>
      <c r="G74" s="6">
        <v>294</v>
      </c>
      <c r="H74" s="6">
        <v>564.94738657926518</v>
      </c>
      <c r="I74" s="6">
        <v>192.34086596515439</v>
      </c>
      <c r="J74" s="7">
        <v>93</v>
      </c>
    </row>
    <row r="75" spans="1:10" x14ac:dyDescent="0.25">
      <c r="A75" s="24">
        <v>2005</v>
      </c>
      <c r="B75" s="6">
        <v>5905.6408487148528</v>
      </c>
      <c r="C75" s="6">
        <v>2039</v>
      </c>
      <c r="D75" s="6">
        <v>405</v>
      </c>
      <c r="E75" s="6">
        <v>5278.5923753665693</v>
      </c>
      <c r="F75" s="6">
        <v>1805.244091771606</v>
      </c>
      <c r="G75" s="6">
        <v>306</v>
      </c>
      <c r="H75" s="6">
        <v>627.04847334828355</v>
      </c>
      <c r="I75" s="6">
        <v>214.76625840952218</v>
      </c>
      <c r="J75" s="7">
        <v>100</v>
      </c>
    </row>
    <row r="76" spans="1:10" x14ac:dyDescent="0.25">
      <c r="A76" s="24">
        <v>2006</v>
      </c>
      <c r="B76" s="6">
        <v>6963.0843539761945</v>
      </c>
      <c r="C76" s="6">
        <v>2285</v>
      </c>
      <c r="D76" s="6">
        <v>443</v>
      </c>
      <c r="E76" s="6">
        <v>6248.0593410384681</v>
      </c>
      <c r="F76" s="6">
        <v>2032.0855614973261</v>
      </c>
      <c r="G76" s="6">
        <v>334</v>
      </c>
      <c r="H76" s="6">
        <v>715.02501293772639</v>
      </c>
      <c r="I76" s="6">
        <v>233.74159047783337</v>
      </c>
      <c r="J76" s="7">
        <v>109</v>
      </c>
    </row>
    <row r="77" spans="1:10" x14ac:dyDescent="0.25">
      <c r="A77" s="24">
        <v>2007</v>
      </c>
      <c r="B77" s="6">
        <v>8282.7324478178361</v>
      </c>
      <c r="C77" s="6">
        <v>2681</v>
      </c>
      <c r="D77" s="6">
        <v>485</v>
      </c>
      <c r="E77" s="6">
        <v>7422.8048990857342</v>
      </c>
      <c r="F77" s="6">
        <v>2382.2666896670694</v>
      </c>
      <c r="G77" s="6">
        <v>363</v>
      </c>
      <c r="H77" s="6">
        <v>859.92754873210288</v>
      </c>
      <c r="I77" s="6">
        <v>276.00483008452647</v>
      </c>
      <c r="J77" s="7">
        <v>122</v>
      </c>
    </row>
    <row r="78" spans="1:10" x14ac:dyDescent="0.25">
      <c r="A78" s="24">
        <v>2008</v>
      </c>
      <c r="B78" s="6">
        <v>10151.80265654649</v>
      </c>
      <c r="C78" s="6">
        <v>3242</v>
      </c>
      <c r="D78" s="6">
        <v>511</v>
      </c>
      <c r="E78" s="6">
        <v>9075.3838192168369</v>
      </c>
      <c r="F78" s="6">
        <v>2873.0377781611178</v>
      </c>
      <c r="G78" s="6">
        <v>378</v>
      </c>
      <c r="H78" s="6">
        <v>1076.4188373296533</v>
      </c>
      <c r="I78" s="6">
        <v>340.69346213558737</v>
      </c>
      <c r="J78" s="7">
        <v>133</v>
      </c>
    </row>
    <row r="79" spans="1:10" x14ac:dyDescent="0.25">
      <c r="A79" s="24">
        <v>2009</v>
      </c>
      <c r="B79" s="6">
        <v>12489.655172413793</v>
      </c>
      <c r="C79" s="6">
        <v>3343.9655172413795</v>
      </c>
      <c r="D79" s="6">
        <v>535</v>
      </c>
      <c r="E79" s="6">
        <v>11200</v>
      </c>
      <c r="F79" s="6">
        <v>2999.1379310344828</v>
      </c>
      <c r="G79" s="6">
        <v>394</v>
      </c>
      <c r="H79" s="6">
        <v>1289.6551724137933</v>
      </c>
      <c r="I79" s="6">
        <v>344.82758620689657</v>
      </c>
      <c r="J79" s="7">
        <v>140</v>
      </c>
    </row>
    <row r="80" spans="1:10" x14ac:dyDescent="0.25">
      <c r="A80" s="24">
        <v>2010</v>
      </c>
      <c r="B80" s="6">
        <v>15763.793103448277</v>
      </c>
      <c r="C80" s="6">
        <v>4025.8620689655177</v>
      </c>
      <c r="D80" s="6">
        <v>588</v>
      </c>
      <c r="E80" s="6">
        <v>14090.517241379312</v>
      </c>
      <c r="F80" s="6">
        <v>3598.2758620689656</v>
      </c>
      <c r="G80" s="6">
        <v>430</v>
      </c>
      <c r="H80" s="6">
        <v>1673.2758620689656</v>
      </c>
      <c r="I80" s="6">
        <v>427.58620689655174</v>
      </c>
      <c r="J80" s="7">
        <v>158</v>
      </c>
    </row>
    <row r="81" spans="1:10" x14ac:dyDescent="0.25">
      <c r="A81" s="24">
        <v>2011</v>
      </c>
      <c r="B81" s="6">
        <v>20350.862068965518</v>
      </c>
      <c r="C81" s="6">
        <v>4923.1896551724139</v>
      </c>
      <c r="D81" s="6">
        <v>651</v>
      </c>
      <c r="E81" s="6">
        <v>18177.586206896554</v>
      </c>
      <c r="F81" s="6">
        <v>4397.4137931034484</v>
      </c>
      <c r="G81" s="6">
        <v>477</v>
      </c>
      <c r="H81" s="6">
        <v>2172.4137931034484</v>
      </c>
      <c r="I81" s="6">
        <v>525.86206896551732</v>
      </c>
      <c r="J81" s="7">
        <v>174.5</v>
      </c>
    </row>
    <row r="82" spans="1:10" x14ac:dyDescent="0.25">
      <c r="A82" s="24">
        <v>2012</v>
      </c>
      <c r="B82" s="6">
        <v>25398.275862068967</v>
      </c>
      <c r="C82" s="6">
        <v>5576.7241379310344</v>
      </c>
      <c r="D82" s="6">
        <v>681</v>
      </c>
      <c r="E82" s="6">
        <v>22775.862068965518</v>
      </c>
      <c r="F82" s="6">
        <v>5001.5517241379312</v>
      </c>
      <c r="G82" s="6">
        <v>506</v>
      </c>
      <c r="H82" s="6">
        <v>2622.4137931034484</v>
      </c>
      <c r="I82" s="6">
        <v>575</v>
      </c>
      <c r="J82" s="7">
        <v>174.9</v>
      </c>
    </row>
    <row r="83" spans="1:10" x14ac:dyDescent="0.25">
      <c r="A83" s="24">
        <v>2013</v>
      </c>
      <c r="B83" s="6">
        <v>31286.206896551725</v>
      </c>
      <c r="C83" s="6">
        <v>5712.9310344827591</v>
      </c>
      <c r="D83" s="6">
        <v>710.9</v>
      </c>
      <c r="E83" s="6">
        <v>27990.517241379312</v>
      </c>
      <c r="F83" s="6">
        <v>5112.7586206896558</v>
      </c>
      <c r="G83" s="6">
        <v>524</v>
      </c>
      <c r="H83" s="6">
        <v>3295.6896551724139</v>
      </c>
      <c r="I83" s="6">
        <v>600</v>
      </c>
      <c r="J83" s="7">
        <v>187</v>
      </c>
    </row>
    <row r="84" spans="1:10" x14ac:dyDescent="0.25">
      <c r="A84" s="25">
        <v>2014</v>
      </c>
      <c r="B84" s="6">
        <v>42166.551724137935</v>
      </c>
      <c r="C84" s="6">
        <v>5200.5172413793107</v>
      </c>
      <c r="D84" s="6">
        <v>688.5</v>
      </c>
      <c r="E84" s="6">
        <v>37813.103448275862</v>
      </c>
      <c r="F84" s="6">
        <v>4664.6551724137935</v>
      </c>
      <c r="G84" s="6">
        <v>515.9</v>
      </c>
      <c r="H84" s="6">
        <v>4353.4482758620688</v>
      </c>
      <c r="I84" s="6">
        <v>535.86206896551732</v>
      </c>
      <c r="J84" s="7">
        <v>172.6</v>
      </c>
    </row>
    <row r="85" spans="1:10" x14ac:dyDescent="0.25">
      <c r="A85" s="25">
        <v>2015</v>
      </c>
      <c r="B85" s="6">
        <v>53603.620689655174</v>
      </c>
      <c r="C85" s="6">
        <v>5797.0689655172418</v>
      </c>
      <c r="D85" s="6">
        <v>728.5</v>
      </c>
      <c r="E85" s="6">
        <v>48026.517241379319</v>
      </c>
      <c r="F85" s="6">
        <v>5193.7068965517246</v>
      </c>
      <c r="G85" s="6">
        <v>547</v>
      </c>
      <c r="H85" s="6">
        <v>5577.0689655172418</v>
      </c>
      <c r="I85" s="6">
        <v>603.36206896551721</v>
      </c>
      <c r="J85" s="7">
        <v>181.49</v>
      </c>
    </row>
    <row r="86" spans="1:10" x14ac:dyDescent="0.25">
      <c r="A86" s="25">
        <v>2016</v>
      </c>
      <c r="B86" s="6">
        <v>79518.965517241391</v>
      </c>
      <c r="C86" s="6">
        <v>5326.7241379310344</v>
      </c>
      <c r="D86" s="6">
        <v>736.2</v>
      </c>
      <c r="E86" s="6">
        <v>71605.172413793101</v>
      </c>
      <c r="F86" s="6">
        <v>4804.7413793103451</v>
      </c>
      <c r="G86" s="6">
        <v>550.5</v>
      </c>
      <c r="H86" s="6">
        <v>7913.7931034482763</v>
      </c>
      <c r="I86" s="6">
        <v>521.98275862068965</v>
      </c>
      <c r="J86" s="7">
        <v>185.7</v>
      </c>
    </row>
    <row r="87" spans="1:10" x14ac:dyDescent="0.25">
      <c r="A87" s="25">
        <v>2017</v>
      </c>
      <c r="B87" s="17">
        <v>101283.36206896552</v>
      </c>
      <c r="C87" s="17">
        <v>6117.2413793103451</v>
      </c>
      <c r="D87" s="17">
        <v>740.5</v>
      </c>
      <c r="E87" s="17">
        <v>90926.896551724145</v>
      </c>
      <c r="F87" s="17">
        <v>5493.1896551724149</v>
      </c>
      <c r="G87" s="17">
        <v>549.20000000000005</v>
      </c>
      <c r="H87" s="17">
        <v>10356.379310344828</v>
      </c>
      <c r="I87" s="17">
        <v>624.05172413793105</v>
      </c>
      <c r="J87" s="18">
        <v>191.3</v>
      </c>
    </row>
    <row r="88" spans="1:10" x14ac:dyDescent="0.25">
      <c r="A88" s="25">
        <v>2018</v>
      </c>
      <c r="B88" s="17">
        <v>132162.06896551725</v>
      </c>
      <c r="C88" s="17">
        <v>4876.7241379310344</v>
      </c>
      <c r="D88" s="17">
        <v>710</v>
      </c>
      <c r="E88" s="17">
        <v>118662.06896551725</v>
      </c>
      <c r="F88" s="17">
        <v>4376.7241379310344</v>
      </c>
      <c r="G88" s="17">
        <v>526</v>
      </c>
      <c r="H88" s="17">
        <v>13500.862068965518</v>
      </c>
      <c r="I88" s="17">
        <v>499.65517241379314</v>
      </c>
      <c r="J88" s="18">
        <v>184</v>
      </c>
    </row>
    <row r="89" spans="1:10" x14ac:dyDescent="0.25">
      <c r="A89" s="25">
        <v>2019</v>
      </c>
      <c r="B89" s="17">
        <v>226603.44827586209</v>
      </c>
      <c r="C89" s="17">
        <v>4703.7068965517246</v>
      </c>
      <c r="D89" s="17">
        <v>680.6</v>
      </c>
      <c r="E89" s="17">
        <v>202086.03448275864</v>
      </c>
      <c r="F89" s="17">
        <v>4195.0862068965525</v>
      </c>
      <c r="G89" s="17">
        <v>499.7</v>
      </c>
      <c r="H89" s="17">
        <v>24517.586206896554</v>
      </c>
      <c r="I89" s="17">
        <v>508.62068965517244</v>
      </c>
      <c r="J89" s="18">
        <v>181</v>
      </c>
    </row>
    <row r="90" spans="1:10" x14ac:dyDescent="0.25">
      <c r="A90" s="25">
        <v>2020</v>
      </c>
      <c r="B90" s="17">
        <v>337462.41379310348</v>
      </c>
      <c r="C90" s="17">
        <v>4762.9310344827591</v>
      </c>
      <c r="D90" s="17">
        <v>690.9</v>
      </c>
      <c r="E90" s="17">
        <v>296781.03448275867</v>
      </c>
      <c r="F90" s="17">
        <v>4190</v>
      </c>
      <c r="G90" s="17">
        <v>500</v>
      </c>
      <c r="H90" s="17">
        <v>40681.034482758623</v>
      </c>
      <c r="I90" s="17">
        <v>573.27586206896558</v>
      </c>
      <c r="J90" s="18">
        <v>190.5</v>
      </c>
    </row>
    <row r="91" spans="1:10" x14ac:dyDescent="0.25">
      <c r="A91" s="25">
        <v>2021</v>
      </c>
      <c r="B91" s="6">
        <v>577265.86623925774</v>
      </c>
      <c r="C91" s="6">
        <v>6046.9310644416391</v>
      </c>
      <c r="D91" s="6">
        <v>762.3</v>
      </c>
      <c r="E91" s="6">
        <v>511076.46627454233</v>
      </c>
      <c r="F91" s="6">
        <v>5353.8518862342416</v>
      </c>
      <c r="G91" s="6">
        <v>554.4</v>
      </c>
      <c r="H91" s="6">
        <v>66189.399964715529</v>
      </c>
      <c r="I91" s="6">
        <v>693.07917820739578</v>
      </c>
      <c r="J91" s="7">
        <v>207.9</v>
      </c>
    </row>
    <row r="92" spans="1:10" x14ac:dyDescent="0.25">
      <c r="A92" s="25">
        <v>2022</v>
      </c>
      <c r="B92" s="6">
        <v>965821.62876844825</v>
      </c>
      <c r="C92" s="6">
        <v>7373.787627925949</v>
      </c>
      <c r="D92" s="6">
        <v>790.5</v>
      </c>
      <c r="E92" s="6">
        <v>851651.55259922496</v>
      </c>
      <c r="F92" s="6">
        <v>6500.5094396062595</v>
      </c>
      <c r="G92" s="6">
        <v>581.9</v>
      </c>
      <c r="H92" s="6">
        <v>114170.07616922415</v>
      </c>
      <c r="I92" s="6">
        <v>873.27818831968966</v>
      </c>
      <c r="J92" s="7">
        <v>208.6</v>
      </c>
    </row>
    <row r="93" spans="1:10" x14ac:dyDescent="0.25">
      <c r="A93" s="25">
        <v>2023</v>
      </c>
      <c r="B93" s="17">
        <v>2410493.3422155175</v>
      </c>
      <c r="C93" s="17">
        <v>8141.6638413793107</v>
      </c>
      <c r="D93" s="17">
        <v>761.74274600000001</v>
      </c>
      <c r="E93" s="17">
        <v>2120243.0475318967</v>
      </c>
      <c r="F93" s="17">
        <v>7151.8010275862071</v>
      </c>
      <c r="G93" s="17">
        <v>567.50470800000005</v>
      </c>
      <c r="H93" s="17">
        <v>290250.29468362074</v>
      </c>
      <c r="I93" s="17">
        <v>989.86281379310367</v>
      </c>
      <c r="J93" s="18">
        <v>194.23803799999999</v>
      </c>
    </row>
    <row r="94" spans="1:10" ht="15.75" thickBot="1" x14ac:dyDescent="0.3">
      <c r="A94" s="29">
        <v>2024</v>
      </c>
      <c r="B94" s="27">
        <f>+B28/1.7544</f>
        <v>7660275.0433750013</v>
      </c>
      <c r="C94" s="27">
        <f t="shared" ref="C94:I94" si="21">+C28/1.7544</f>
        <v>8329.3504456896553</v>
      </c>
      <c r="D94" s="27">
        <v>705.34717799999999</v>
      </c>
      <c r="E94" s="27">
        <f t="shared" si="21"/>
        <v>6487904.4064801726</v>
      </c>
      <c r="F94" s="27">
        <f t="shared" si="21"/>
        <v>7055.9170603448283</v>
      </c>
      <c r="G94" s="27">
        <v>511.61486500000001</v>
      </c>
      <c r="H94" s="27">
        <f t="shared" si="21"/>
        <v>1172370.6368948277</v>
      </c>
      <c r="I94" s="27">
        <f t="shared" si="21"/>
        <v>1273.4333853448277</v>
      </c>
      <c r="J94" s="28">
        <v>193.73232200000001</v>
      </c>
    </row>
    <row r="95" spans="1:10" ht="7.5" customHeight="1" x14ac:dyDescent="0.25">
      <c r="A95" s="23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26" t="s">
        <v>13</v>
      </c>
      <c r="B96" s="1"/>
      <c r="C96" s="1"/>
      <c r="D96" s="1"/>
      <c r="E96" s="1"/>
      <c r="F96" s="1"/>
      <c r="G96" s="1"/>
      <c r="H96" s="1"/>
      <c r="I96" s="1"/>
      <c r="J96" s="1"/>
    </row>
    <row r="98" spans="2:9" x14ac:dyDescent="0.25">
      <c r="B98" s="43"/>
      <c r="E98" s="43"/>
      <c r="H98" s="43"/>
    </row>
    <row r="100" spans="2:9" x14ac:dyDescent="0.25">
      <c r="B100" s="34"/>
      <c r="E100" s="34"/>
      <c r="F100" s="40"/>
      <c r="H100" s="34"/>
      <c r="I100" s="40"/>
    </row>
  </sheetData>
  <mergeCells count="9">
    <mergeCell ref="A70:D70"/>
    <mergeCell ref="E70:G70"/>
    <mergeCell ref="H70:J70"/>
    <mergeCell ref="A4:D4"/>
    <mergeCell ref="E4:G4"/>
    <mergeCell ref="H4:J4"/>
    <mergeCell ref="A36:D36"/>
    <mergeCell ref="E36:G36"/>
    <mergeCell ref="H36:J36"/>
  </mergeCells>
  <printOptions horizontalCentered="1"/>
  <pageMargins left="0.70866141732283472" right="0.70866141732283472" top="0.94488188976377963" bottom="0.55118110236220474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Maito</dc:creator>
  <cp:lastModifiedBy>Tadeo Bourlot</cp:lastModifiedBy>
  <cp:lastPrinted>2020-03-09T19:46:02Z</cp:lastPrinted>
  <dcterms:created xsi:type="dcterms:W3CDTF">2017-01-27T20:54:51Z</dcterms:created>
  <dcterms:modified xsi:type="dcterms:W3CDTF">2025-04-28T14:53:40Z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cc47264d-7d47-4dac-b47a-fd14607c7886</vt:lpwstr>
  </property>
</Properties>
</file>