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Mauricio\Documentos\Fichas tecnicas\2024\Actualizados\"/>
    </mc:Choice>
  </mc:AlternateContent>
  <bookViews>
    <workbookView xWindow="-120" yWindow="-120" windowWidth="20730" windowHeight="11760"/>
  </bookViews>
  <sheets>
    <sheet name="FT 7" sheetId="1" r:id="rId1"/>
    <sheet name=" FT 8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  <c r="D11" i="2"/>
  <c r="D12" i="2"/>
  <c r="D13" i="2"/>
  <c r="D14" i="2"/>
  <c r="D15" i="2"/>
  <c r="D16" i="2"/>
  <c r="D17" i="2"/>
  <c r="D18" i="2"/>
  <c r="D9" i="2"/>
  <c r="C49" i="1"/>
  <c r="D49" i="1" s="1"/>
  <c r="E49" i="1"/>
  <c r="F49" i="1" s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9" i="1"/>
  <c r="G47" i="1" l="1"/>
  <c r="G48" i="1"/>
  <c r="F47" i="1"/>
  <c r="F48" i="1"/>
  <c r="F10" i="2" l="1"/>
  <c r="F11" i="2"/>
  <c r="F12" i="2"/>
  <c r="F13" i="2"/>
  <c r="F14" i="2"/>
  <c r="F15" i="2"/>
  <c r="F16" i="2"/>
  <c r="F17" i="2"/>
  <c r="F18" i="2"/>
  <c r="F9" i="2"/>
  <c r="E19" i="2"/>
  <c r="F19" i="2" s="1"/>
  <c r="F7" i="2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9" i="1"/>
  <c r="G7" i="1"/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9" i="1"/>
  <c r="G49" i="1"/>
  <c r="C19" i="2"/>
  <c r="D19" i="2" s="1"/>
  <c r="D7" i="2" s="1"/>
  <c r="G18" i="2"/>
  <c r="G17" i="2"/>
  <c r="G16" i="2"/>
  <c r="G15" i="2"/>
  <c r="G14" i="2"/>
  <c r="G13" i="2"/>
  <c r="G12" i="2"/>
  <c r="G11" i="2"/>
  <c r="G10" i="2"/>
  <c r="G9" i="2"/>
  <c r="G7" i="2"/>
  <c r="G19" i="2" l="1"/>
</calcChain>
</file>

<file path=xl/sharedStrings.xml><?xml version="1.0" encoding="utf-8"?>
<sst xmlns="http://schemas.openxmlformats.org/spreadsheetml/2006/main" count="78" uniqueCount="68">
  <si>
    <t>EXPORTACIONES DE MEDICAMENTOS</t>
  </si>
  <si>
    <t>En millones de U$S. Por países.</t>
  </si>
  <si>
    <t>China</t>
  </si>
  <si>
    <t>En millones de U$S. Por regiones.</t>
  </si>
  <si>
    <t>Región</t>
  </si>
  <si>
    <t>Total general</t>
  </si>
  <si>
    <t>India</t>
  </si>
  <si>
    <t>Medio Oriente</t>
  </si>
  <si>
    <t>FICHA TÉCNICA Nº 7</t>
  </si>
  <si>
    <t>Rusia</t>
  </si>
  <si>
    <t>Otros</t>
  </si>
  <si>
    <t>América del Norte</t>
  </si>
  <si>
    <t>Europa</t>
  </si>
  <si>
    <t>Asia</t>
  </si>
  <si>
    <t>África</t>
  </si>
  <si>
    <t>Fuente: INDEC y ADUANA. Capítulo 30 de la N.C.M. "Productos farmacéuticos"</t>
  </si>
  <si>
    <t xml:space="preserve">* Dada la restricción informativa de INDEC, la información es provisoria y sujeta a modificaciones. </t>
  </si>
  <si>
    <t xml:space="preserve">  El desagregado por pais o región se calcula en proporción a los datos de ADUANA, cuya diferencia</t>
  </si>
  <si>
    <t xml:space="preserve">  se encuentra entre el 5% y el 2%.</t>
  </si>
  <si>
    <t>FICHA TÉCNICA Nº 8</t>
  </si>
  <si>
    <t>Destino</t>
  </si>
  <si>
    <t>Total</t>
  </si>
  <si>
    <t>Uruguay</t>
  </si>
  <si>
    <t>Brasil</t>
  </si>
  <si>
    <t>Paraguay</t>
  </si>
  <si>
    <t>Estados Unidos</t>
  </si>
  <si>
    <t>Francia</t>
  </si>
  <si>
    <t>Chile</t>
  </si>
  <si>
    <t>Ecuador</t>
  </si>
  <si>
    <t>Colombia</t>
  </si>
  <si>
    <t>Bolivia</t>
  </si>
  <si>
    <t>Tailandia</t>
  </si>
  <si>
    <t>Vietnam</t>
  </si>
  <si>
    <t>Corea del Sur</t>
  </si>
  <si>
    <t>Guatemala</t>
  </si>
  <si>
    <t>Costa Rica</t>
  </si>
  <si>
    <t>Nicaragua</t>
  </si>
  <si>
    <t>Italia</t>
  </si>
  <si>
    <t>Indonesia</t>
  </si>
  <si>
    <t>El Salvador</t>
  </si>
  <si>
    <t>Filipinas</t>
  </si>
  <si>
    <t>Venezuela</t>
  </si>
  <si>
    <t>Georgia</t>
  </si>
  <si>
    <t>Mercosur</t>
  </si>
  <si>
    <t>Resto de Aladi</t>
  </si>
  <si>
    <t>Honduras</t>
  </si>
  <si>
    <t>Mexico</t>
  </si>
  <si>
    <t>Peru</t>
  </si>
  <si>
    <t>Republica Dominicana</t>
  </si>
  <si>
    <t>Panama</t>
  </si>
  <si>
    <t>Canada</t>
  </si>
  <si>
    <t>Egipto</t>
  </si>
  <si>
    <t>Argelia</t>
  </si>
  <si>
    <t>Libano</t>
  </si>
  <si>
    <t>Paises Bajos</t>
  </si>
  <si>
    <t>Sudafrica</t>
  </si>
  <si>
    <t>Paquistan</t>
  </si>
  <si>
    <t>Emiratos Arabes Unidos</t>
  </si>
  <si>
    <t>Turquia</t>
  </si>
  <si>
    <t>Iraq</t>
  </si>
  <si>
    <t>Part % 2013</t>
  </si>
  <si>
    <t>2023*</t>
  </si>
  <si>
    <t>Part % 2023*</t>
  </si>
  <si>
    <t>Var absoluta 2023*-2013</t>
  </si>
  <si>
    <t>Part % 2023</t>
  </si>
  <si>
    <t>Var absoluta 2023-2013</t>
  </si>
  <si>
    <t>España</t>
  </si>
  <si>
    <t>Reino Unido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</si>
</sst>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 applyFill="1" applyBorder="1"/>
    <xf numFmtId="0" fontId="4" fillId="0" borderId="0" xfId="0" quotePrefix="1" applyFont="1" applyFill="1" applyBorder="1" applyAlignment="1">
      <alignment horizontal="left"/>
    </xf>
    <xf numFmtId="0" fontId="4" fillId="0" borderId="1" xfId="0" applyFont="1" applyBorder="1"/>
    <xf numFmtId="0" fontId="5" fillId="0" borderId="1" xfId="0" applyFont="1" applyBorder="1"/>
    <xf numFmtId="0" fontId="5" fillId="0" borderId="7" xfId="0" applyFont="1" applyBorder="1"/>
    <xf numFmtId="0" fontId="6" fillId="0" borderId="0" xfId="2" applyFont="1"/>
    <xf numFmtId="165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7" fillId="0" borderId="0" xfId="0" quotePrefix="1" applyFont="1" applyAlignment="1">
      <alignment horizontal="left"/>
    </xf>
    <xf numFmtId="165" fontId="5" fillId="0" borderId="5" xfId="1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9" xfId="0" quotePrefix="1" applyFont="1" applyFill="1" applyBorder="1" applyAlignment="1">
      <alignment horizontal="center" vertical="center" wrapText="1"/>
    </xf>
    <xf numFmtId="0" fontId="9" fillId="0" borderId="20" xfId="0" quotePrefix="1" applyFont="1" applyFill="1" applyBorder="1" applyAlignment="1">
      <alignment horizontal="center" vertical="center" wrapText="1"/>
    </xf>
    <xf numFmtId="165" fontId="5" fillId="0" borderId="11" xfId="1" applyNumberFormat="1" applyFont="1" applyBorder="1" applyAlignment="1">
      <alignment horizont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6" xfId="0" quotePrefix="1" applyFont="1" applyFill="1" applyBorder="1" applyAlignment="1">
      <alignment horizontal="center" vertical="center" wrapText="1"/>
    </xf>
    <xf numFmtId="0" fontId="9" fillId="0" borderId="17" xfId="0" quotePrefix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164" fontId="8" fillId="0" borderId="13" xfId="0" applyNumberFormat="1" applyFont="1" applyFill="1" applyBorder="1" applyAlignment="1">
      <alignment horizontal="center" vertical="center" wrapText="1"/>
    </xf>
    <xf numFmtId="10" fontId="5" fillId="0" borderId="2" xfId="1" applyNumberFormat="1" applyFont="1" applyFill="1" applyBorder="1" applyAlignment="1">
      <alignment horizontal="center"/>
    </xf>
    <xf numFmtId="0" fontId="5" fillId="0" borderId="5" xfId="0" applyFont="1" applyFill="1" applyBorder="1"/>
    <xf numFmtId="0" fontId="8" fillId="0" borderId="1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/>
    </xf>
    <xf numFmtId="166" fontId="4" fillId="0" borderId="2" xfId="0" applyNumberFormat="1" applyFont="1" applyFill="1" applyBorder="1" applyAlignment="1">
      <alignment horizontal="center" vertical="center"/>
    </xf>
    <xf numFmtId="165" fontId="5" fillId="0" borderId="2" xfId="1" applyNumberFormat="1" applyFont="1" applyBorder="1" applyAlignment="1">
      <alignment horizontal="center" vertical="center"/>
    </xf>
    <xf numFmtId="165" fontId="5" fillId="0" borderId="11" xfId="1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0" fillId="0" borderId="0" xfId="0" applyAlignment="1"/>
  </cellXfs>
  <cellStyles count="3">
    <cellStyle name="Normal" xfId="0" builtinId="0"/>
    <cellStyle name="Normal 1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4"/>
  <sheetViews>
    <sheetView tabSelected="1" workbookViewId="0">
      <selection activeCell="A9" sqref="A9"/>
    </sheetView>
  </sheetViews>
  <sheetFormatPr baseColWidth="10" defaultRowHeight="15" x14ac:dyDescent="0.25"/>
  <cols>
    <col min="2" max="2" width="25.28515625" customWidth="1"/>
  </cols>
  <sheetData>
    <row r="1" spans="2:8" ht="18" customHeight="1" x14ac:dyDescent="0.25">
      <c r="B1" s="1" t="s">
        <v>8</v>
      </c>
    </row>
    <row r="2" spans="2:8" ht="18" customHeight="1" x14ac:dyDescent="0.25">
      <c r="B2" s="2" t="s">
        <v>0</v>
      </c>
    </row>
    <row r="3" spans="2:8" ht="18" customHeight="1" x14ac:dyDescent="0.25">
      <c r="B3" s="2" t="s">
        <v>1</v>
      </c>
      <c r="C3" s="48"/>
      <c r="D3" s="48"/>
      <c r="E3" s="48"/>
      <c r="F3" s="48"/>
      <c r="G3" s="48"/>
      <c r="H3" s="37"/>
    </row>
    <row r="4" spans="2:8" ht="15.75" thickBot="1" x14ac:dyDescent="0.3">
      <c r="B4" s="37"/>
      <c r="C4" s="37"/>
      <c r="D4" s="37"/>
      <c r="E4" s="37"/>
      <c r="F4" s="37"/>
      <c r="G4" s="37"/>
      <c r="H4" s="37"/>
    </row>
    <row r="5" spans="2:8" ht="47.45" customHeight="1" thickBot="1" x14ac:dyDescent="0.3">
      <c r="B5" s="30" t="s">
        <v>20</v>
      </c>
      <c r="C5" s="31">
        <v>2013</v>
      </c>
      <c r="D5" s="31" t="s">
        <v>60</v>
      </c>
      <c r="E5" s="31" t="s">
        <v>61</v>
      </c>
      <c r="F5" s="32" t="s">
        <v>62</v>
      </c>
      <c r="G5" s="33" t="s">
        <v>63</v>
      </c>
    </row>
    <row r="6" spans="2:8" ht="15.75" x14ac:dyDescent="0.25">
      <c r="B6" s="22"/>
      <c r="C6" s="41"/>
      <c r="D6" s="23"/>
      <c r="E6" s="38"/>
      <c r="F6" s="23"/>
      <c r="G6" s="24"/>
    </row>
    <row r="7" spans="2:8" x14ac:dyDescent="0.25">
      <c r="B7" s="4" t="s">
        <v>21</v>
      </c>
      <c r="C7" s="34">
        <v>912.3</v>
      </c>
      <c r="D7" s="8">
        <v>1</v>
      </c>
      <c r="E7" s="34">
        <v>932</v>
      </c>
      <c r="F7" s="8">
        <v>1</v>
      </c>
      <c r="G7" s="9">
        <f>+E7-C7</f>
        <v>19.700000000000045</v>
      </c>
    </row>
    <row r="8" spans="2:8" x14ac:dyDescent="0.25">
      <c r="B8" s="5"/>
      <c r="C8" s="36"/>
      <c r="D8" s="10"/>
      <c r="E8" s="39"/>
      <c r="F8" s="10"/>
      <c r="G8" s="11"/>
    </row>
    <row r="9" spans="2:8" x14ac:dyDescent="0.25">
      <c r="B9" s="5" t="s">
        <v>22</v>
      </c>
      <c r="C9" s="36">
        <v>84.621464000000003</v>
      </c>
      <c r="D9" s="10">
        <f>+C9/$C$7</f>
        <v>9.2756181080784844E-2</v>
      </c>
      <c r="E9" s="36">
        <v>173.68882564</v>
      </c>
      <c r="F9" s="29">
        <f>+E9/$E$7</f>
        <v>0.18636140090128755</v>
      </c>
      <c r="G9" s="11">
        <f>+E9-C9</f>
        <v>89.067361640000001</v>
      </c>
    </row>
    <row r="10" spans="2:8" x14ac:dyDescent="0.25">
      <c r="B10" s="5" t="s">
        <v>23</v>
      </c>
      <c r="C10" s="36">
        <v>149.95319599999999</v>
      </c>
      <c r="D10" s="10">
        <f t="shared" ref="D10:D48" si="0">+C10/$C$7</f>
        <v>0.16436829551682561</v>
      </c>
      <c r="E10" s="36">
        <v>96.295862269999873</v>
      </c>
      <c r="F10" s="29">
        <f t="shared" ref="F10:F48" si="1">+E10/$E$7</f>
        <v>0.10332174063304707</v>
      </c>
      <c r="G10" s="11">
        <f t="shared" ref="G10:G48" si="2">+E10-C10</f>
        <v>-53.657333730000119</v>
      </c>
    </row>
    <row r="11" spans="2:8" x14ac:dyDescent="0.25">
      <c r="B11" s="5" t="s">
        <v>24</v>
      </c>
      <c r="C11" s="36">
        <v>41.677263000000004</v>
      </c>
      <c r="D11" s="10">
        <f t="shared" si="0"/>
        <v>4.568372574810918E-2</v>
      </c>
      <c r="E11" s="36">
        <v>58.182143409999966</v>
      </c>
      <c r="F11" s="29">
        <f t="shared" si="1"/>
        <v>6.2427192499999964E-2</v>
      </c>
      <c r="G11" s="11">
        <f t="shared" si="2"/>
        <v>16.504880409999963</v>
      </c>
    </row>
    <row r="12" spans="2:8" x14ac:dyDescent="0.25">
      <c r="B12" s="5" t="s">
        <v>28</v>
      </c>
      <c r="C12" s="36">
        <v>27.875536</v>
      </c>
      <c r="D12" s="10">
        <f t="shared" si="0"/>
        <v>3.0555229639373016E-2</v>
      </c>
      <c r="E12" s="36">
        <v>51.501379930000034</v>
      </c>
      <c r="F12" s="29">
        <f t="shared" si="1"/>
        <v>5.5258991341201755E-2</v>
      </c>
      <c r="G12" s="11">
        <f t="shared" si="2"/>
        <v>23.625843930000034</v>
      </c>
    </row>
    <row r="13" spans="2:8" x14ac:dyDescent="0.25">
      <c r="B13" s="5" t="s">
        <v>46</v>
      </c>
      <c r="C13" s="36">
        <v>41.178139999999999</v>
      </c>
      <c r="D13" s="10">
        <f t="shared" si="0"/>
        <v>4.5136621725309661E-2</v>
      </c>
      <c r="E13" s="36">
        <v>47.948673609999972</v>
      </c>
      <c r="F13" s="29">
        <f t="shared" si="1"/>
        <v>5.1447074688841174E-2</v>
      </c>
      <c r="G13" s="11">
        <f t="shared" si="2"/>
        <v>6.7705336099999727</v>
      </c>
    </row>
    <row r="14" spans="2:8" x14ac:dyDescent="0.25">
      <c r="B14" s="5" t="s">
        <v>29</v>
      </c>
      <c r="C14" s="36">
        <v>33.261543000000003</v>
      </c>
      <c r="D14" s="10">
        <f t="shared" si="0"/>
        <v>3.6458997040447229E-2</v>
      </c>
      <c r="E14" s="36">
        <v>45.376075359999923</v>
      </c>
      <c r="F14" s="29">
        <f t="shared" si="1"/>
        <v>4.8686776137338975E-2</v>
      </c>
      <c r="G14" s="11">
        <f t="shared" si="2"/>
        <v>12.11453235999992</v>
      </c>
    </row>
    <row r="15" spans="2:8" x14ac:dyDescent="0.25">
      <c r="B15" s="5" t="s">
        <v>27</v>
      </c>
      <c r="C15" s="36">
        <v>48.852865999999999</v>
      </c>
      <c r="D15" s="10">
        <f t="shared" si="0"/>
        <v>5.3549124191603639E-2</v>
      </c>
      <c r="E15" s="36">
        <v>40.368301900000027</v>
      </c>
      <c r="F15" s="29">
        <f t="shared" si="1"/>
        <v>4.3313628648068696E-2</v>
      </c>
      <c r="G15" s="11">
        <f t="shared" si="2"/>
        <v>-8.4845640999999716</v>
      </c>
    </row>
    <row r="16" spans="2:8" x14ac:dyDescent="0.25">
      <c r="B16" s="5" t="s">
        <v>25</v>
      </c>
      <c r="C16" s="36">
        <v>29.061071999999999</v>
      </c>
      <c r="D16" s="10">
        <f t="shared" si="0"/>
        <v>3.1854731996053931E-2</v>
      </c>
      <c r="E16" s="36">
        <v>38.11628125</v>
      </c>
      <c r="F16" s="29">
        <f t="shared" si="1"/>
        <v>4.0897297478540776E-2</v>
      </c>
      <c r="G16" s="11">
        <f t="shared" si="2"/>
        <v>9.0552092500000008</v>
      </c>
    </row>
    <row r="17" spans="2:7" x14ac:dyDescent="0.25">
      <c r="B17" s="5" t="s">
        <v>47</v>
      </c>
      <c r="C17" s="36">
        <v>25.701049999999999</v>
      </c>
      <c r="D17" s="10">
        <f t="shared" si="0"/>
        <v>2.8171708867697029E-2</v>
      </c>
      <c r="E17" s="36">
        <v>35.55270865</v>
      </c>
      <c r="F17" s="29">
        <f t="shared" si="1"/>
        <v>3.8146683100858371E-2</v>
      </c>
      <c r="G17" s="11">
        <f t="shared" si="2"/>
        <v>9.851658650000001</v>
      </c>
    </row>
    <row r="18" spans="2:7" x14ac:dyDescent="0.25">
      <c r="B18" s="5" t="s">
        <v>26</v>
      </c>
      <c r="C18" s="36">
        <v>32.628591999999998</v>
      </c>
      <c r="D18" s="10">
        <f t="shared" si="0"/>
        <v>3.5765200043845223E-2</v>
      </c>
      <c r="E18" s="36">
        <v>34.377665949999979</v>
      </c>
      <c r="F18" s="29">
        <f t="shared" si="1"/>
        <v>3.6885907671673795E-2</v>
      </c>
      <c r="G18" s="11">
        <f t="shared" si="2"/>
        <v>1.7490739499999819</v>
      </c>
    </row>
    <row r="19" spans="2:7" x14ac:dyDescent="0.25">
      <c r="B19" s="5" t="s">
        <v>48</v>
      </c>
      <c r="C19" s="36">
        <v>12.478483000000001</v>
      </c>
      <c r="D19" s="10">
        <f t="shared" si="0"/>
        <v>1.3678047791296725E-2</v>
      </c>
      <c r="E19" s="36">
        <v>28.500586090000002</v>
      </c>
      <c r="F19" s="29">
        <f t="shared" si="1"/>
        <v>3.0580027993562235E-2</v>
      </c>
      <c r="G19" s="11">
        <f t="shared" si="2"/>
        <v>16.022103090000002</v>
      </c>
    </row>
    <row r="20" spans="2:7" x14ac:dyDescent="0.25">
      <c r="B20" s="5" t="s">
        <v>2</v>
      </c>
      <c r="C20" s="36">
        <v>19.116490000000002</v>
      </c>
      <c r="D20" s="10">
        <f t="shared" si="0"/>
        <v>2.0954170777156642E-2</v>
      </c>
      <c r="E20" s="36">
        <v>26.62</v>
      </c>
      <c r="F20" s="29">
        <f t="shared" si="1"/>
        <v>2.8562231759656654E-2</v>
      </c>
      <c r="G20" s="11">
        <f t="shared" si="2"/>
        <v>7.5035099999999986</v>
      </c>
    </row>
    <row r="21" spans="2:7" x14ac:dyDescent="0.25">
      <c r="B21" s="5" t="s">
        <v>31</v>
      </c>
      <c r="C21" s="36">
        <v>10.283543999999999</v>
      </c>
      <c r="D21" s="10">
        <f t="shared" si="0"/>
        <v>1.1272107859256824E-2</v>
      </c>
      <c r="E21" s="36">
        <v>19.766298940000009</v>
      </c>
      <c r="F21" s="29">
        <f t="shared" si="1"/>
        <v>2.1208475257510739E-2</v>
      </c>
      <c r="G21" s="11">
        <f t="shared" si="2"/>
        <v>9.4827549400000102</v>
      </c>
    </row>
    <row r="22" spans="2:7" x14ac:dyDescent="0.25">
      <c r="B22" s="5" t="s">
        <v>30</v>
      </c>
      <c r="C22" s="36">
        <v>18.791632</v>
      </c>
      <c r="D22" s="10">
        <f t="shared" si="0"/>
        <v>2.0598083963608464E-2</v>
      </c>
      <c r="E22" s="36">
        <v>19.620963170000003</v>
      </c>
      <c r="F22" s="29">
        <f t="shared" si="1"/>
        <v>2.1052535590128759E-2</v>
      </c>
      <c r="G22" s="11">
        <f t="shared" si="2"/>
        <v>0.82933117000000323</v>
      </c>
    </row>
    <row r="23" spans="2:7" x14ac:dyDescent="0.25">
      <c r="B23" s="5" t="s">
        <v>32</v>
      </c>
      <c r="C23" s="36">
        <v>7.3627729999999998</v>
      </c>
      <c r="D23" s="10">
        <f t="shared" si="0"/>
        <v>8.0705612188972931E-3</v>
      </c>
      <c r="E23" s="36">
        <v>16.085023700000001</v>
      </c>
      <c r="F23" s="29">
        <f t="shared" si="1"/>
        <v>1.7258609120171676E-2</v>
      </c>
      <c r="G23" s="11">
        <f t="shared" si="2"/>
        <v>8.7222507</v>
      </c>
    </row>
    <row r="24" spans="2:7" x14ac:dyDescent="0.25">
      <c r="B24" s="5" t="s">
        <v>34</v>
      </c>
      <c r="C24" s="36">
        <v>14.079280000000001</v>
      </c>
      <c r="D24" s="10">
        <f t="shared" si="0"/>
        <v>1.5432730461471009E-2</v>
      </c>
      <c r="E24" s="36">
        <v>13.006668429999987</v>
      </c>
      <c r="F24" s="29">
        <f t="shared" si="1"/>
        <v>1.3955652821888398E-2</v>
      </c>
      <c r="G24" s="11">
        <f t="shared" si="2"/>
        <v>-1.0726115700000136</v>
      </c>
    </row>
    <row r="25" spans="2:7" x14ac:dyDescent="0.25">
      <c r="B25" s="5" t="s">
        <v>49</v>
      </c>
      <c r="C25" s="36">
        <v>13.152889</v>
      </c>
      <c r="D25" s="10">
        <f t="shared" si="0"/>
        <v>1.4417284884358216E-2</v>
      </c>
      <c r="E25" s="36">
        <v>12.185424479999979</v>
      </c>
      <c r="F25" s="29">
        <f t="shared" si="1"/>
        <v>1.3074489785407702E-2</v>
      </c>
      <c r="G25" s="11">
        <f t="shared" si="2"/>
        <v>-0.96746452000002137</v>
      </c>
    </row>
    <row r="26" spans="2:7" x14ac:dyDescent="0.25">
      <c r="B26" s="5" t="s">
        <v>33</v>
      </c>
      <c r="C26" s="36">
        <v>0.195573</v>
      </c>
      <c r="D26" s="10">
        <f t="shared" si="0"/>
        <v>2.1437356132851035E-4</v>
      </c>
      <c r="E26" s="36">
        <v>10.90265625</v>
      </c>
      <c r="F26" s="29">
        <f t="shared" si="1"/>
        <v>1.1698129023605151E-2</v>
      </c>
      <c r="G26" s="11">
        <f t="shared" si="2"/>
        <v>10.70708325</v>
      </c>
    </row>
    <row r="27" spans="2:7" x14ac:dyDescent="0.25">
      <c r="B27" s="5" t="s">
        <v>50</v>
      </c>
      <c r="C27" s="36">
        <v>12.670127000000001</v>
      </c>
      <c r="D27" s="10">
        <f t="shared" si="0"/>
        <v>1.388811465526691E-2</v>
      </c>
      <c r="E27" s="36">
        <v>9.5629656199999982</v>
      </c>
      <c r="F27" s="29">
        <f t="shared" si="1"/>
        <v>1.0260692725321886E-2</v>
      </c>
      <c r="G27" s="11">
        <f t="shared" si="2"/>
        <v>-3.1071613800000026</v>
      </c>
    </row>
    <row r="28" spans="2:7" x14ac:dyDescent="0.25">
      <c r="B28" s="5" t="s">
        <v>35</v>
      </c>
      <c r="C28" s="36">
        <v>2.4552529999999999</v>
      </c>
      <c r="D28" s="10">
        <f t="shared" si="0"/>
        <v>2.691278088348131E-3</v>
      </c>
      <c r="E28" s="36">
        <v>8.5329044800000045</v>
      </c>
      <c r="F28" s="29">
        <f t="shared" si="1"/>
        <v>9.1554769098712487E-3</v>
      </c>
      <c r="G28" s="11">
        <f t="shared" si="2"/>
        <v>6.0776514800000045</v>
      </c>
    </row>
    <row r="29" spans="2:7" x14ac:dyDescent="0.25">
      <c r="B29" s="5" t="s">
        <v>53</v>
      </c>
      <c r="C29" s="36">
        <v>15.690004999999999</v>
      </c>
      <c r="D29" s="10">
        <f t="shared" si="0"/>
        <v>1.7198295516825605E-2</v>
      </c>
      <c r="E29" s="36">
        <v>7.7678372199999997</v>
      </c>
      <c r="F29" s="29">
        <f t="shared" si="1"/>
        <v>8.3345892918454938E-3</v>
      </c>
      <c r="G29" s="11">
        <f t="shared" si="2"/>
        <v>-7.9221677799999997</v>
      </c>
    </row>
    <row r="30" spans="2:7" x14ac:dyDescent="0.25">
      <c r="B30" s="5" t="s">
        <v>55</v>
      </c>
      <c r="C30" s="36">
        <v>4.4970829999999999</v>
      </c>
      <c r="D30" s="10">
        <f t="shared" si="0"/>
        <v>4.9293905513537219E-3</v>
      </c>
      <c r="E30" s="36">
        <v>7.0082637999999999</v>
      </c>
      <c r="F30" s="29">
        <f t="shared" si="1"/>
        <v>7.5195963519313304E-3</v>
      </c>
      <c r="G30" s="11">
        <f t="shared" si="2"/>
        <v>2.5111808</v>
      </c>
    </row>
    <row r="31" spans="2:7" x14ac:dyDescent="0.25">
      <c r="B31" s="5" t="s">
        <v>41</v>
      </c>
      <c r="C31" s="36">
        <v>80.969978999999995</v>
      </c>
      <c r="D31" s="10">
        <f t="shared" si="0"/>
        <v>8.8753676422229533E-2</v>
      </c>
      <c r="E31" s="36">
        <v>5.0509493800000049</v>
      </c>
      <c r="F31" s="29">
        <f t="shared" si="1"/>
        <v>5.4194735836909924E-3</v>
      </c>
      <c r="G31" s="11">
        <f t="shared" si="2"/>
        <v>-75.919029619999989</v>
      </c>
    </row>
    <row r="32" spans="2:7" x14ac:dyDescent="0.25">
      <c r="B32" s="5" t="s">
        <v>52</v>
      </c>
      <c r="C32" s="36">
        <v>2.457471</v>
      </c>
      <c r="D32" s="10">
        <f t="shared" si="0"/>
        <v>2.6937093061492933E-3</v>
      </c>
      <c r="E32" s="36">
        <v>4.4930799000000006</v>
      </c>
      <c r="F32" s="29">
        <f t="shared" si="1"/>
        <v>4.820901180257511E-3</v>
      </c>
      <c r="G32" s="11">
        <f t="shared" si="2"/>
        <v>2.0356089000000006</v>
      </c>
    </row>
    <row r="33" spans="2:7" x14ac:dyDescent="0.25">
      <c r="B33" s="5" t="s">
        <v>57</v>
      </c>
      <c r="C33" s="36">
        <v>1.6822220000000001</v>
      </c>
      <c r="D33" s="10">
        <f t="shared" si="0"/>
        <v>1.8439351090650008E-3</v>
      </c>
      <c r="E33" s="36">
        <v>4.3567924799999984</v>
      </c>
      <c r="F33" s="29">
        <f t="shared" si="1"/>
        <v>4.6746700429184532E-3</v>
      </c>
      <c r="G33" s="11">
        <f t="shared" si="2"/>
        <v>2.6745704799999981</v>
      </c>
    </row>
    <row r="34" spans="2:7" x14ac:dyDescent="0.25">
      <c r="B34" s="5" t="s">
        <v>36</v>
      </c>
      <c r="C34" s="36">
        <v>2.7746759999999999</v>
      </c>
      <c r="D34" s="10">
        <f t="shared" si="0"/>
        <v>3.0414074317658664E-3</v>
      </c>
      <c r="E34" s="36">
        <v>3.8251432400000005</v>
      </c>
      <c r="F34" s="29">
        <f t="shared" si="1"/>
        <v>4.1042309442060089E-3</v>
      </c>
      <c r="G34" s="11">
        <f t="shared" si="2"/>
        <v>1.0504672400000006</v>
      </c>
    </row>
    <row r="35" spans="2:7" x14ac:dyDescent="0.25">
      <c r="B35" s="5" t="s">
        <v>58</v>
      </c>
      <c r="C35" s="36">
        <v>1.390485</v>
      </c>
      <c r="D35" s="10">
        <f t="shared" si="0"/>
        <v>1.5241532390660967E-3</v>
      </c>
      <c r="E35" s="36">
        <v>3.9970235400000007</v>
      </c>
      <c r="F35" s="29">
        <f t="shared" si="1"/>
        <v>4.28865186695279E-3</v>
      </c>
      <c r="G35" s="11">
        <f t="shared" si="2"/>
        <v>2.6065385400000007</v>
      </c>
    </row>
    <row r="36" spans="2:7" x14ac:dyDescent="0.25">
      <c r="B36" s="5" t="s">
        <v>40</v>
      </c>
      <c r="C36" s="36">
        <v>1.524332</v>
      </c>
      <c r="D36" s="10">
        <f t="shared" si="0"/>
        <v>1.6708670393510907E-3</v>
      </c>
      <c r="E36" s="36">
        <v>3.477070760000001</v>
      </c>
      <c r="F36" s="29">
        <f t="shared" si="1"/>
        <v>3.730762618025752E-3</v>
      </c>
      <c r="G36" s="11">
        <f t="shared" si="2"/>
        <v>1.952738760000001</v>
      </c>
    </row>
    <row r="37" spans="2:7" x14ac:dyDescent="0.25">
      <c r="B37" s="5" t="s">
        <v>45</v>
      </c>
      <c r="C37" s="36">
        <v>0.692944</v>
      </c>
      <c r="D37" s="10">
        <f t="shared" si="0"/>
        <v>7.5955716321385509E-4</v>
      </c>
      <c r="E37" s="36">
        <v>3.3154793599999981</v>
      </c>
      <c r="F37" s="29">
        <f t="shared" si="1"/>
        <v>3.5573812875536459E-3</v>
      </c>
      <c r="G37" s="11">
        <f t="shared" si="2"/>
        <v>2.6225353599999979</v>
      </c>
    </row>
    <row r="38" spans="2:7" x14ac:dyDescent="0.25">
      <c r="B38" s="5" t="s">
        <v>42</v>
      </c>
      <c r="C38" s="36">
        <v>0.72315799999999997</v>
      </c>
      <c r="D38" s="10">
        <f t="shared" si="0"/>
        <v>7.9267565493806858E-4</v>
      </c>
      <c r="E38" s="36">
        <v>3.4469662199999997</v>
      </c>
      <c r="F38" s="29">
        <f t="shared" si="1"/>
        <v>3.6984616094420599E-3</v>
      </c>
      <c r="G38" s="11">
        <f t="shared" si="2"/>
        <v>2.7238082199999996</v>
      </c>
    </row>
    <row r="39" spans="2:7" x14ac:dyDescent="0.25">
      <c r="B39" s="5" t="s">
        <v>37</v>
      </c>
      <c r="C39" s="36">
        <v>3.88835</v>
      </c>
      <c r="D39" s="10">
        <f t="shared" si="0"/>
        <v>4.262139647045928E-3</v>
      </c>
      <c r="E39" s="36">
        <v>2.8365358100000004</v>
      </c>
      <c r="F39" s="29">
        <f t="shared" si="1"/>
        <v>3.0434933583690991E-3</v>
      </c>
      <c r="G39" s="11">
        <f t="shared" si="2"/>
        <v>-1.0518141899999995</v>
      </c>
    </row>
    <row r="40" spans="2:7" x14ac:dyDescent="0.25">
      <c r="B40" s="5" t="s">
        <v>56</v>
      </c>
      <c r="C40" s="36">
        <v>3.1985950000000001</v>
      </c>
      <c r="D40" s="10">
        <f t="shared" si="0"/>
        <v>3.506078044502905E-3</v>
      </c>
      <c r="E40" s="36">
        <v>2.5441116100000003</v>
      </c>
      <c r="F40" s="29">
        <f t="shared" si="1"/>
        <v>2.7297334871244638E-3</v>
      </c>
      <c r="G40" s="11">
        <f t="shared" si="2"/>
        <v>-0.65448338999999978</v>
      </c>
    </row>
    <row r="41" spans="2:7" x14ac:dyDescent="0.25">
      <c r="B41" s="5" t="s">
        <v>38</v>
      </c>
      <c r="C41" s="36">
        <v>5.39391</v>
      </c>
      <c r="D41" s="10">
        <f t="shared" si="0"/>
        <v>5.9124301216705033E-3</v>
      </c>
      <c r="E41" s="36">
        <v>1.9293867100000002</v>
      </c>
      <c r="F41" s="29">
        <f t="shared" si="1"/>
        <v>2.0701574141630905E-3</v>
      </c>
      <c r="G41" s="11">
        <f t="shared" si="2"/>
        <v>-3.4645232899999998</v>
      </c>
    </row>
    <row r="42" spans="2:7" x14ac:dyDescent="0.25">
      <c r="B42" s="5" t="s">
        <v>39</v>
      </c>
      <c r="C42" s="36">
        <v>6.4485429999999999</v>
      </c>
      <c r="D42" s="10">
        <f t="shared" si="0"/>
        <v>7.0684456867258581E-3</v>
      </c>
      <c r="E42" s="36">
        <v>2.1351002799999983</v>
      </c>
      <c r="F42" s="29">
        <f t="shared" si="1"/>
        <v>2.2908801287553631E-3</v>
      </c>
      <c r="G42" s="11">
        <f t="shared" si="2"/>
        <v>-4.3134427200000012</v>
      </c>
    </row>
    <row r="43" spans="2:7" x14ac:dyDescent="0.25">
      <c r="B43" s="5" t="s">
        <v>51</v>
      </c>
      <c r="C43" s="36">
        <v>0.30557099999999998</v>
      </c>
      <c r="D43" s="10">
        <f t="shared" si="0"/>
        <v>3.3494574153239068E-4</v>
      </c>
      <c r="E43" s="36">
        <v>1.55678362</v>
      </c>
      <c r="F43" s="29">
        <f t="shared" si="1"/>
        <v>1.6703686909871245E-3</v>
      </c>
      <c r="G43" s="11">
        <f t="shared" si="2"/>
        <v>1.25121262</v>
      </c>
    </row>
    <row r="44" spans="2:7" x14ac:dyDescent="0.25">
      <c r="B44" s="5" t="s">
        <v>59</v>
      </c>
      <c r="C44" s="36">
        <v>0.88115699999999997</v>
      </c>
      <c r="D44" s="10">
        <f t="shared" si="0"/>
        <v>9.6586320289378496E-4</v>
      </c>
      <c r="E44" s="36">
        <v>1.51432118</v>
      </c>
      <c r="F44" s="29">
        <f t="shared" si="1"/>
        <v>1.6248081330472103E-3</v>
      </c>
      <c r="G44" s="11">
        <f t="shared" si="2"/>
        <v>0.63316418000000008</v>
      </c>
    </row>
    <row r="45" spans="2:7" x14ac:dyDescent="0.25">
      <c r="B45" s="5" t="s">
        <v>54</v>
      </c>
      <c r="C45" s="36">
        <v>12.870676</v>
      </c>
      <c r="D45" s="10">
        <f t="shared" si="0"/>
        <v>1.4107942562753481E-2</v>
      </c>
      <c r="E45" s="36">
        <v>1.1010980299999999</v>
      </c>
      <c r="F45" s="29">
        <f t="shared" si="1"/>
        <v>1.1814356545064378E-3</v>
      </c>
      <c r="G45" s="11">
        <f t="shared" si="2"/>
        <v>-11.76957797</v>
      </c>
    </row>
    <row r="46" spans="2:7" x14ac:dyDescent="0.25">
      <c r="B46" s="5" t="s">
        <v>9</v>
      </c>
      <c r="C46" s="36">
        <v>5.0150629999999996</v>
      </c>
      <c r="D46" s="10">
        <f t="shared" si="0"/>
        <v>5.4971643099857503E-3</v>
      </c>
      <c r="E46" s="36">
        <v>0.71221498999999999</v>
      </c>
      <c r="F46" s="29">
        <f t="shared" si="1"/>
        <v>7.6417917381974248E-4</v>
      </c>
      <c r="G46" s="11">
        <f t="shared" si="2"/>
        <v>-4.3028480099999999</v>
      </c>
    </row>
    <row r="47" spans="2:7" x14ac:dyDescent="0.25">
      <c r="B47" s="5" t="s">
        <v>66</v>
      </c>
      <c r="C47" s="36">
        <v>1.133283</v>
      </c>
      <c r="D47" s="10">
        <f t="shared" si="0"/>
        <v>1.2422262413679711E-3</v>
      </c>
      <c r="E47" s="36">
        <v>35.732727180000005</v>
      </c>
      <c r="F47" s="29">
        <f t="shared" si="1"/>
        <v>3.8339836030042922E-2</v>
      </c>
      <c r="G47" s="11">
        <f t="shared" si="2"/>
        <v>34.599444180000006</v>
      </c>
    </row>
    <row r="48" spans="2:7" x14ac:dyDescent="0.25">
      <c r="B48" s="5" t="s">
        <v>67</v>
      </c>
      <c r="C48" s="36">
        <v>0.79926299999999995</v>
      </c>
      <c r="D48" s="10">
        <f t="shared" si="0"/>
        <v>8.7609667872410387E-4</v>
      </c>
      <c r="E48" s="36">
        <v>3.2457463</v>
      </c>
      <c r="F48" s="29">
        <f t="shared" si="1"/>
        <v>3.4825604077253218E-3</v>
      </c>
      <c r="G48" s="11">
        <f t="shared" si="2"/>
        <v>2.4464833000000001</v>
      </c>
    </row>
    <row r="49" spans="2:7" ht="23.25" customHeight="1" x14ac:dyDescent="0.25">
      <c r="B49" s="5" t="s">
        <v>10</v>
      </c>
      <c r="C49" s="36">
        <f>+C7-SUM(C9:C48)</f>
        <v>134.56646799999999</v>
      </c>
      <c r="D49" s="45">
        <f>+C49/$C$7</f>
        <v>0.14750243121780116</v>
      </c>
      <c r="E49" s="36">
        <f>+E7-SUM(E9:E48)</f>
        <v>45.761959260000594</v>
      </c>
      <c r="F49" s="46">
        <f>+E49/$E$7</f>
        <v>4.9100814656652995E-2</v>
      </c>
      <c r="G49" s="47">
        <f>+E49-C49</f>
        <v>-88.804508739999392</v>
      </c>
    </row>
    <row r="50" spans="2:7" ht="18.75" customHeight="1" thickBot="1" x14ac:dyDescent="0.3">
      <c r="B50" s="16"/>
      <c r="C50" s="17"/>
      <c r="D50" s="17"/>
      <c r="E50" s="40"/>
      <c r="F50" s="17"/>
      <c r="G50" s="18"/>
    </row>
    <row r="51" spans="2:7" x14ac:dyDescent="0.25">
      <c r="B51" s="7" t="s">
        <v>15</v>
      </c>
      <c r="C51" s="37"/>
      <c r="E51" s="37"/>
    </row>
    <row r="52" spans="2:7" x14ac:dyDescent="0.25">
      <c r="B52" s="19" t="s">
        <v>16</v>
      </c>
      <c r="C52" s="37"/>
      <c r="E52" s="37"/>
    </row>
    <row r="53" spans="2:7" x14ac:dyDescent="0.25">
      <c r="B53" s="19" t="s">
        <v>17</v>
      </c>
      <c r="C53" s="37"/>
      <c r="E53" s="37"/>
    </row>
    <row r="54" spans="2:7" x14ac:dyDescent="0.25">
      <c r="B54" s="19" t="s">
        <v>18</v>
      </c>
      <c r="C54" s="37"/>
      <c r="E54" s="37"/>
    </row>
  </sheetData>
  <printOptions horizontalCentered="1"/>
  <pageMargins left="0.70866141732283472" right="0.70866141732283472" top="1.1417322834645669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4"/>
  <sheetViews>
    <sheetView workbookViewId="0"/>
  </sheetViews>
  <sheetFormatPr baseColWidth="10" defaultRowHeight="15" x14ac:dyDescent="0.25"/>
  <cols>
    <col min="2" max="2" width="18.42578125" customWidth="1"/>
  </cols>
  <sheetData>
    <row r="1" spans="2:7" ht="18" customHeight="1" x14ac:dyDescent="0.25">
      <c r="B1" s="1" t="s">
        <v>19</v>
      </c>
    </row>
    <row r="2" spans="2:7" ht="18" customHeight="1" x14ac:dyDescent="0.25">
      <c r="B2" s="2" t="s">
        <v>0</v>
      </c>
    </row>
    <row r="3" spans="2:7" ht="18" customHeight="1" x14ac:dyDescent="0.25">
      <c r="B3" s="3" t="s">
        <v>3</v>
      </c>
      <c r="C3" s="49"/>
      <c r="D3" s="49"/>
      <c r="E3" s="49"/>
      <c r="F3" s="49"/>
      <c r="G3" s="49"/>
    </row>
    <row r="4" spans="2:7" ht="15.75" thickBot="1" x14ac:dyDescent="0.3"/>
    <row r="5" spans="2:7" ht="39.75" customHeight="1" x14ac:dyDescent="0.25">
      <c r="B5" s="25" t="s">
        <v>4</v>
      </c>
      <c r="C5" s="26">
        <v>2013</v>
      </c>
      <c r="D5" s="26" t="s">
        <v>60</v>
      </c>
      <c r="E5" s="26" t="s">
        <v>61</v>
      </c>
      <c r="F5" s="27" t="s">
        <v>64</v>
      </c>
      <c r="G5" s="28" t="s">
        <v>65</v>
      </c>
    </row>
    <row r="6" spans="2:7" x14ac:dyDescent="0.25">
      <c r="B6" s="13"/>
      <c r="C6" s="42"/>
      <c r="D6" s="14"/>
      <c r="E6" s="42"/>
      <c r="F6" s="14"/>
      <c r="G6" s="15"/>
    </row>
    <row r="7" spans="2:7" x14ac:dyDescent="0.25">
      <c r="B7" s="4" t="s">
        <v>5</v>
      </c>
      <c r="C7" s="34">
        <v>912.3</v>
      </c>
      <c r="D7" s="8">
        <f>+SUM(D9:D19)</f>
        <v>1</v>
      </c>
      <c r="E7" s="34">
        <v>932</v>
      </c>
      <c r="F7" s="8">
        <f>+SUM(F9:F19)</f>
        <v>1.0000000000000002</v>
      </c>
      <c r="G7" s="9">
        <f>+E7-C7</f>
        <v>19.700000000000045</v>
      </c>
    </row>
    <row r="8" spans="2:7" x14ac:dyDescent="0.25">
      <c r="B8" s="4"/>
      <c r="C8" s="44"/>
      <c r="D8" s="8"/>
      <c r="E8" s="34"/>
      <c r="F8" s="8"/>
      <c r="G8" s="9"/>
    </row>
    <row r="9" spans="2:7" x14ac:dyDescent="0.25">
      <c r="B9" s="5" t="s">
        <v>43</v>
      </c>
      <c r="C9" s="35">
        <v>276.25192299999998</v>
      </c>
      <c r="D9" s="10">
        <f>+C9/$C$7</f>
        <v>0.30280820234571959</v>
      </c>
      <c r="E9" s="35">
        <v>328.16683131999986</v>
      </c>
      <c r="F9" s="10">
        <f>+E9/$E$7</f>
        <v>0.35211033403433462</v>
      </c>
      <c r="G9" s="11">
        <f>+E9-C9</f>
        <v>51.914908319999881</v>
      </c>
    </row>
    <row r="10" spans="2:7" x14ac:dyDescent="0.25">
      <c r="B10" s="5" t="s">
        <v>44</v>
      </c>
      <c r="C10" s="35">
        <v>294.05795000000001</v>
      </c>
      <c r="D10" s="10">
        <f t="shared" ref="D10:D18" si="0">+C10/$C$7</f>
        <v>0.32232593445138663</v>
      </c>
      <c r="E10" s="35">
        <v>263.14299473999995</v>
      </c>
      <c r="F10" s="10">
        <f t="shared" ref="F10:F18" si="1">+E10/$E$7</f>
        <v>0.28234226903433474</v>
      </c>
      <c r="G10" s="11">
        <f t="shared" ref="G10:G18" si="2">+E10-C10</f>
        <v>-30.914955260000056</v>
      </c>
    </row>
    <row r="11" spans="2:7" x14ac:dyDescent="0.25">
      <c r="B11" s="5" t="s">
        <v>11</v>
      </c>
      <c r="C11" s="35">
        <v>41.731198999999997</v>
      </c>
      <c r="D11" s="10">
        <f t="shared" si="0"/>
        <v>4.5742846651320834E-2</v>
      </c>
      <c r="E11" s="35">
        <v>47.67924687</v>
      </c>
      <c r="F11" s="10">
        <f t="shared" si="1"/>
        <v>5.1157990203862663E-2</v>
      </c>
      <c r="G11" s="11">
        <f t="shared" si="2"/>
        <v>5.9480478700000035</v>
      </c>
    </row>
    <row r="12" spans="2:7" x14ac:dyDescent="0.25">
      <c r="B12" s="5" t="s">
        <v>2</v>
      </c>
      <c r="C12" s="35">
        <v>19.116489999999999</v>
      </c>
      <c r="D12" s="10">
        <f t="shared" si="0"/>
        <v>2.0954170777156635E-2</v>
      </c>
      <c r="E12" s="35">
        <v>27.068970140000001</v>
      </c>
      <c r="F12" s="10">
        <f t="shared" si="1"/>
        <v>2.9043959377682404E-2</v>
      </c>
      <c r="G12" s="11">
        <f t="shared" si="2"/>
        <v>7.9524801400000023</v>
      </c>
    </row>
    <row r="13" spans="2:7" x14ac:dyDescent="0.25">
      <c r="B13" s="5" t="s">
        <v>12</v>
      </c>
      <c r="C13" s="35">
        <v>57.124063999999997</v>
      </c>
      <c r="D13" s="10">
        <f t="shared" si="0"/>
        <v>6.2615437904198185E-2</v>
      </c>
      <c r="E13" s="35">
        <v>81.603564820000003</v>
      </c>
      <c r="F13" s="10">
        <f t="shared" si="1"/>
        <v>8.7557472982832618E-2</v>
      </c>
      <c r="G13" s="11">
        <f t="shared" si="2"/>
        <v>24.479500820000005</v>
      </c>
    </row>
    <row r="14" spans="2:7" x14ac:dyDescent="0.25">
      <c r="B14" s="5" t="s">
        <v>13</v>
      </c>
      <c r="C14" s="35">
        <v>20.554586</v>
      </c>
      <c r="D14" s="10">
        <f t="shared" si="0"/>
        <v>2.2530511893017649E-2</v>
      </c>
      <c r="E14" s="35">
        <v>37.359098160000009</v>
      </c>
      <c r="F14" s="10">
        <f t="shared" si="1"/>
        <v>4.0084869270386278E-2</v>
      </c>
      <c r="G14" s="11">
        <f t="shared" si="2"/>
        <v>16.804512160000009</v>
      </c>
    </row>
    <row r="15" spans="2:7" x14ac:dyDescent="0.25">
      <c r="B15" s="12" t="s">
        <v>7</v>
      </c>
      <c r="C15" s="35">
        <v>32.931894</v>
      </c>
      <c r="D15" s="10">
        <f t="shared" si="0"/>
        <v>3.6097658664912859E-2</v>
      </c>
      <c r="E15" s="35">
        <v>24.45266397</v>
      </c>
      <c r="F15" s="10">
        <f t="shared" si="1"/>
        <v>2.6236763916309011E-2</v>
      </c>
      <c r="G15" s="11">
        <f t="shared" si="2"/>
        <v>-8.4792300300000001</v>
      </c>
    </row>
    <row r="16" spans="2:7" x14ac:dyDescent="0.25">
      <c r="B16" s="5" t="s">
        <v>14</v>
      </c>
      <c r="C16" s="35">
        <v>5.401103</v>
      </c>
      <c r="D16" s="10">
        <f t="shared" si="0"/>
        <v>5.9203145894990688E-3</v>
      </c>
      <c r="E16" s="35">
        <v>7.2226764299999999</v>
      </c>
      <c r="F16" s="10">
        <f t="shared" si="1"/>
        <v>7.7496528218884116E-3</v>
      </c>
      <c r="G16" s="11">
        <f t="shared" si="2"/>
        <v>1.8215734299999999</v>
      </c>
    </row>
    <row r="17" spans="2:7" x14ac:dyDescent="0.25">
      <c r="B17" s="6" t="s">
        <v>9</v>
      </c>
      <c r="C17" s="35">
        <v>5.0150629999999996</v>
      </c>
      <c r="D17" s="10">
        <f t="shared" si="0"/>
        <v>5.4971643099857503E-3</v>
      </c>
      <c r="E17" s="35">
        <v>0.71221498999999999</v>
      </c>
      <c r="F17" s="10">
        <f t="shared" si="1"/>
        <v>7.6417917381974248E-4</v>
      </c>
      <c r="G17" s="11">
        <f t="shared" si="2"/>
        <v>-4.3028480099999999</v>
      </c>
    </row>
    <row r="18" spans="2:7" x14ac:dyDescent="0.25">
      <c r="B18" s="5" t="s">
        <v>6</v>
      </c>
      <c r="C18" s="35">
        <v>6.0895999999999999E-2</v>
      </c>
      <c r="D18" s="10">
        <f t="shared" si="0"/>
        <v>6.6749972596733532E-5</v>
      </c>
      <c r="E18" s="35">
        <v>0.78150978999999998</v>
      </c>
      <c r="F18" s="10">
        <f t="shared" si="1"/>
        <v>8.3852981759656648E-4</v>
      </c>
      <c r="G18" s="11">
        <f t="shared" si="2"/>
        <v>0.72061379000000003</v>
      </c>
    </row>
    <row r="19" spans="2:7" x14ac:dyDescent="0.25">
      <c r="B19" s="5" t="s">
        <v>10</v>
      </c>
      <c r="C19" s="35">
        <f>+C7-SUM(C9:C18)</f>
        <v>160.05483200000015</v>
      </c>
      <c r="D19" s="10">
        <f>+C19/$C$7</f>
        <v>0.17544100844020624</v>
      </c>
      <c r="E19" s="35">
        <f>+E7-SUM(E9:E18)</f>
        <v>113.81022877000021</v>
      </c>
      <c r="F19" s="10">
        <f>+E19/$E$7</f>
        <v>0.12211397936695301</v>
      </c>
      <c r="G19" s="11">
        <f>+E19-C19</f>
        <v>-46.244603229999939</v>
      </c>
    </row>
    <row r="20" spans="2:7" ht="15.75" thickBot="1" x14ac:dyDescent="0.3">
      <c r="B20" s="16"/>
      <c r="C20" s="43"/>
      <c r="D20" s="20"/>
      <c r="E20" s="43"/>
      <c r="F20" s="20"/>
      <c r="G20" s="21"/>
    </row>
    <row r="21" spans="2:7" ht="22.9" customHeight="1" x14ac:dyDescent="0.25">
      <c r="B21" s="7" t="s">
        <v>15</v>
      </c>
    </row>
    <row r="22" spans="2:7" ht="17.25" customHeight="1" x14ac:dyDescent="0.25">
      <c r="B22" s="19" t="s">
        <v>16</v>
      </c>
    </row>
    <row r="23" spans="2:7" x14ac:dyDescent="0.25">
      <c r="B23" s="19" t="s">
        <v>17</v>
      </c>
    </row>
    <row r="24" spans="2:7" x14ac:dyDescent="0.25">
      <c r="B24" s="19" t="s">
        <v>18</v>
      </c>
    </row>
  </sheetData>
  <printOptions horizontalCentered="1"/>
  <pageMargins left="0.70866141732283472" right="0.70866141732283472" top="1.1417322834645669" bottom="0.74803149606299213" header="0.31496062992125984" footer="0.31496062992125984"/>
  <pageSetup paperSize="9" scale="97" orientation="portrait" r:id="rId1"/>
  <ignoredErrors>
    <ignoredError sqref="D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FT 7</vt:lpstr>
      <vt:lpstr> FT 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Maito</dc:creator>
  <cp:lastModifiedBy>Mauricio Claverí</cp:lastModifiedBy>
  <cp:lastPrinted>2018-05-11T14:54:30Z</cp:lastPrinted>
  <dcterms:created xsi:type="dcterms:W3CDTF">2017-02-12T16:58:18Z</dcterms:created>
  <dcterms:modified xsi:type="dcterms:W3CDTF">2024-07-17T19:24:19Z</dcterms:modified>
</cp:coreProperties>
</file>